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b5b23bae1f538ad6/Documents/DPhil/Radcliffe Met/"/>
    </mc:Choice>
  </mc:AlternateContent>
  <xr:revisionPtr revIDLastSave="300" documentId="8_{E46FE430-3B75-4DA2-ABDB-239AC5336039}" xr6:coauthVersionLast="47" xr6:coauthVersionMax="47" xr10:uidLastSave="{627D8075-451B-46C6-B8BB-8D0825543F04}"/>
  <bookViews>
    <workbookView xWindow="-110" yWindow="-110" windowWidth="19420" windowHeight="11500" xr2:uid="{00000000-000D-0000-FFFF-FFFF00000000}"/>
  </bookViews>
  <sheets>
    <sheet name="Summary" sheetId="1" r:id="rId1"/>
    <sheet name="Dai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74" i="2" l="1"/>
  <c r="L377" i="2"/>
  <c r="L375" i="2"/>
  <c r="L373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374" i="2" l="1"/>
  <c r="T375" i="2"/>
  <c r="T373" i="2"/>
  <c r="S374" i="2"/>
  <c r="R374" i="2"/>
  <c r="P375" i="2"/>
  <c r="P373" i="2"/>
  <c r="O375" i="2"/>
  <c r="O373" i="2"/>
  <c r="N375" i="2"/>
  <c r="N373" i="2"/>
  <c r="K377" i="2"/>
  <c r="K375" i="2"/>
  <c r="K373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3" i="2"/>
  <c r="M284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W375" i="2"/>
  <c r="AB374" i="2"/>
  <c r="W373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Q33" i="1" l="1"/>
  <c r="U33" i="1" s="1"/>
  <c r="V33" i="1" s="1"/>
  <c r="Q32" i="1"/>
  <c r="U32" i="1" s="1"/>
  <c r="V32" i="1" s="1"/>
  <c r="Q31" i="1"/>
  <c r="U31" i="1" s="1"/>
  <c r="V31" i="1" s="1"/>
  <c r="Q30" i="1"/>
  <c r="U30" i="1" s="1"/>
  <c r="V30" i="1" s="1"/>
  <c r="Q29" i="1"/>
  <c r="Q28" i="1"/>
  <c r="U28" i="1" s="1"/>
  <c r="V28" i="1" s="1"/>
  <c r="U27" i="1"/>
  <c r="V27" i="1" s="1"/>
  <c r="U25" i="1"/>
  <c r="V25" i="1" s="1"/>
  <c r="U24" i="1"/>
  <c r="V24" i="1" s="1"/>
  <c r="Q23" i="1"/>
  <c r="U21" i="1"/>
  <c r="V21" i="1" s="1"/>
  <c r="U20" i="1"/>
  <c r="V20" i="1" s="1"/>
  <c r="Q19" i="1"/>
  <c r="U19" i="1" s="1"/>
  <c r="V19" i="1" s="1"/>
  <c r="U18" i="1"/>
  <c r="V18" i="1" s="1"/>
  <c r="Q17" i="1"/>
  <c r="U17" i="1" s="1"/>
  <c r="V17" i="1" s="1"/>
  <c r="U16" i="1"/>
  <c r="V16" i="1" s="1"/>
  <c r="Q15" i="1"/>
  <c r="U15" i="1" s="1"/>
  <c r="V15" i="1" s="1"/>
  <c r="U14" i="1"/>
  <c r="V14" i="1" s="1"/>
  <c r="Q13" i="1"/>
  <c r="Q12" i="1"/>
  <c r="U12" i="1" s="1"/>
  <c r="V12" i="1" s="1"/>
  <c r="U11" i="1"/>
  <c r="V11" i="1" s="1"/>
</calcChain>
</file>

<file path=xl/sharedStrings.xml><?xml version="1.0" encoding="utf-8"?>
<sst xmlns="http://schemas.openxmlformats.org/spreadsheetml/2006/main" count="664" uniqueCount="120">
  <si>
    <t>Radcliffe Meteorological Station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</si>
  <si>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</si>
  <si>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</si>
  <si>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</si>
  <si>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</si>
  <si>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</si>
  <si>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</si>
  <si>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</si>
  <si>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</si>
  <si>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October</t>
  </si>
  <si>
    <t>November</t>
  </si>
  <si>
    <r>
      <t>Mean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</si>
  <si>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Absolute maximum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</si>
  <si>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Lowest maximum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</si>
  <si>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maximum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</si>
  <si>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Absolute minimum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</si>
  <si>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minimum air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</si>
  <si>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Absolute minimum grass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</si>
  <si>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minimum grass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</si>
  <si>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Absolute minimum concrete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</si>
  <si>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minimum concrete temperature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</si>
  <si>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soil temperature at 30 cm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</si>
  <si>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r>
      <t>Mean soil temperature at 100 cm (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C)</t>
    </r>
  </si>
  <si>
    <t>Highest daily rainfall (mm)</t>
  </si>
  <si>
    <t>Total rainfall (mm)</t>
  </si>
  <si>
    <t>Total bright sunshine (hours)</t>
  </si>
  <si>
    <t>Mean daily bright sunshine (hours)</t>
  </si>
  <si>
    <t>Mean wind speed (knots)</t>
  </si>
  <si>
    <t>No. of rain days (0.2 mm or more rainfall)</t>
  </si>
  <si>
    <t>No. of wet days (1.0 mm or more rainfall)</t>
  </si>
  <si>
    <r>
      <t>No. of days with minimum temperature less than 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 xml:space="preserve">C  </t>
    </r>
  </si>
  <si>
    <r>
      <t>No. of days with ground temperature less than 0</t>
    </r>
    <r>
      <rPr>
        <vertAlign val="superscript"/>
        <sz val="10"/>
        <rFont val="Arial"/>
        <family val="2"/>
      </rPr>
      <t>o</t>
    </r>
    <r>
      <rPr>
        <sz val="10"/>
        <rFont val="Arial"/>
        <family val="2"/>
      </rPr>
      <t>C</t>
    </r>
  </si>
  <si>
    <t>No. of days with fog at 0900 GMT</t>
  </si>
  <si>
    <t>No. of days with snow lying at 0900 GMT</t>
  </si>
  <si>
    <t>NOTES</t>
  </si>
  <si>
    <t>Difference from
 long period mean</t>
  </si>
  <si>
    <t>---</t>
  </si>
  <si>
    <t>Difference
 from
 long period 
mean</t>
  </si>
  <si>
    <t>Yellow denotes anomalies more than 1 standard deviation away from the long-term monthly mean</t>
  </si>
  <si>
    <t>School of Geography and the Environment, University of Oxford</t>
  </si>
  <si>
    <t>Orange denotes anomalies more than 2 standard deviations away from the long-term monthly mean</t>
  </si>
  <si>
    <t>Red denotes anomalies more than 3 standard deviations from the long-term monthly mean</t>
  </si>
  <si>
    <t xml:space="preserve"> </t>
  </si>
  <si>
    <t>Annual Summary of Weather at Oxford for 2022</t>
  </si>
  <si>
    <t>September*</t>
  </si>
  <si>
    <t>December</t>
  </si>
  <si>
    <t>RMS long term mean</t>
  </si>
  <si>
    <t>2022 mean</t>
  </si>
  <si>
    <t>RMS long term
 standard deviation</t>
  </si>
  <si>
    <t>Difference between 2022
 and long period mean</t>
  </si>
  <si>
    <t>2022 standard deviation</t>
  </si>
  <si>
    <t>Metric</t>
  </si>
  <si>
    <t>RADCLIFFE METEOROLOGICAL STATION, OXFORD</t>
  </si>
  <si>
    <r>
      <t>ATT  (</t>
    </r>
    <r>
      <rPr>
        <i/>
        <vertAlign val="superscript"/>
        <sz val="10"/>
        <rFont val="Arial"/>
        <family val="2"/>
      </rPr>
      <t>o</t>
    </r>
    <r>
      <rPr>
        <i/>
        <sz val="10"/>
        <rFont val="Arial"/>
        <family val="2"/>
      </rPr>
      <t>F</t>
    </r>
    <r>
      <rPr>
        <sz val="11"/>
        <rFont val="Calibri"/>
        <family val="2"/>
        <scheme val="minor"/>
      </rPr>
      <t>)</t>
    </r>
  </si>
  <si>
    <r>
      <t>BARO (</t>
    </r>
    <r>
      <rPr>
        <i/>
        <sz val="10"/>
        <rFont val="Arial"/>
        <family val="2"/>
      </rPr>
      <t>inches</t>
    </r>
    <r>
      <rPr>
        <sz val="11"/>
        <rFont val="Calibri"/>
        <family val="2"/>
        <scheme val="minor"/>
      </rPr>
      <t xml:space="preserve">, as read) </t>
    </r>
  </si>
  <si>
    <t>Pmsl (mb) - Met Office aneroid</t>
  </si>
  <si>
    <t>Pmsl (mb) - Burt aneroid</t>
  </si>
  <si>
    <r>
      <t>R. hum. (</t>
    </r>
    <r>
      <rPr>
        <i/>
        <sz val="10"/>
        <rFont val="Arial"/>
        <family val="2"/>
      </rPr>
      <t>%</t>
    </r>
    <r>
      <rPr>
        <sz val="11"/>
        <rFont val="Calibri"/>
        <family val="2"/>
        <scheme val="minor"/>
      </rPr>
      <t>)</t>
    </r>
  </si>
  <si>
    <r>
      <t xml:space="preserve">Temperatures (in </t>
    </r>
    <r>
      <rPr>
        <i/>
        <vertAlign val="superscript"/>
        <sz val="10"/>
        <rFont val="Arial"/>
        <family val="2"/>
      </rPr>
      <t>o</t>
    </r>
    <r>
      <rPr>
        <i/>
        <sz val="10"/>
        <rFont val="Arial"/>
        <family val="2"/>
      </rPr>
      <t>C</t>
    </r>
    <r>
      <rPr>
        <sz val="11"/>
        <rFont val="Calibri"/>
        <family val="2"/>
        <scheme val="minor"/>
      </rPr>
      <t>)</t>
    </r>
  </si>
  <si>
    <r>
      <t>Rain (</t>
    </r>
    <r>
      <rPr>
        <i/>
        <sz val="10"/>
        <rFont val="Arial"/>
        <family val="2"/>
      </rPr>
      <t>mm</t>
    </r>
    <r>
      <rPr>
        <sz val="11"/>
        <rFont val="Calibri"/>
        <family val="2"/>
        <scheme val="minor"/>
      </rPr>
      <t>)</t>
    </r>
  </si>
  <si>
    <t>GRD</t>
  </si>
  <si>
    <t>Snow depth (cm)</t>
  </si>
  <si>
    <r>
      <t>Sun (</t>
    </r>
    <r>
      <rPr>
        <i/>
        <sz val="10"/>
        <rFont val="Arial"/>
        <family val="2"/>
      </rPr>
      <t>hrs</t>
    </r>
    <r>
      <rPr>
        <sz val="11"/>
        <rFont val="Calibri"/>
        <family val="2"/>
        <scheme val="minor"/>
      </rPr>
      <t>)</t>
    </r>
  </si>
  <si>
    <t>Vis.</t>
  </si>
  <si>
    <r>
      <t>Cloud (</t>
    </r>
    <r>
      <rPr>
        <i/>
        <sz val="10"/>
        <rFont val="Arial"/>
        <family val="2"/>
      </rPr>
      <t>okt</t>
    </r>
    <r>
      <rPr>
        <sz val="11"/>
        <rFont val="Calibri"/>
        <family val="2"/>
        <scheme val="minor"/>
      </rPr>
      <t>)</t>
    </r>
  </si>
  <si>
    <t>WEA</t>
  </si>
  <si>
    <r>
      <t>Wind speed (</t>
    </r>
    <r>
      <rPr>
        <i/>
        <sz val="10"/>
        <rFont val="Arial"/>
        <family val="2"/>
      </rPr>
      <t>kts</t>
    </r>
    <r>
      <rPr>
        <sz val="11"/>
        <rFont val="Calibri"/>
        <family val="2"/>
        <scheme val="minor"/>
      </rPr>
      <t>)</t>
    </r>
  </si>
  <si>
    <t>Corr. sfc. wind (knots)</t>
  </si>
  <si>
    <t>Dew-point</t>
  </si>
  <si>
    <t>Liquid in glass Dry</t>
  </si>
  <si>
    <t>Vaisala Dry</t>
  </si>
  <si>
    <t>Wet</t>
  </si>
  <si>
    <t>Vaisala max</t>
  </si>
  <si>
    <t>Mercury max</t>
  </si>
  <si>
    <t>Min</t>
  </si>
  <si>
    <t>Grass</t>
  </si>
  <si>
    <t>Conc.</t>
  </si>
  <si>
    <t>Ground</t>
  </si>
  <si>
    <t>Day</t>
  </si>
  <si>
    <t>10cm</t>
  </si>
  <si>
    <t>30cm</t>
  </si>
  <si>
    <t>1m</t>
  </si>
  <si>
    <t>02</t>
  </si>
  <si>
    <t>50</t>
  </si>
  <si>
    <t>61</t>
  </si>
  <si>
    <t>tr</t>
  </si>
  <si>
    <t>53</t>
  </si>
  <si>
    <t>43</t>
  </si>
  <si>
    <t>01</t>
  </si>
  <si>
    <t>03</t>
  </si>
  <si>
    <t>44</t>
  </si>
  <si>
    <t>45</t>
  </si>
  <si>
    <t>42</t>
  </si>
  <si>
    <t>70</t>
  </si>
  <si>
    <t>51</t>
  </si>
  <si>
    <t>60</t>
  </si>
  <si>
    <t>63</t>
  </si>
  <si>
    <t>54</t>
  </si>
  <si>
    <t>64</t>
  </si>
  <si>
    <t>10</t>
  </si>
  <si>
    <t>40</t>
  </si>
  <si>
    <t>trace</t>
  </si>
  <si>
    <t>87</t>
  </si>
  <si>
    <t>62</t>
  </si>
  <si>
    <t>22</t>
  </si>
  <si>
    <t>Mean max</t>
  </si>
  <si>
    <t>Mean air</t>
  </si>
  <si>
    <t>Mean min</t>
  </si>
  <si>
    <t>Mean soil</t>
  </si>
  <si>
    <t>Total rain</t>
  </si>
  <si>
    <t>Total sunshire</t>
  </si>
  <si>
    <t>Mean</t>
  </si>
  <si>
    <t>100cm</t>
  </si>
  <si>
    <t>wind</t>
  </si>
  <si>
    <t>Max max air</t>
  </si>
  <si>
    <t>Min min</t>
  </si>
  <si>
    <t>Max daily</t>
  </si>
  <si>
    <t>Mean daily</t>
  </si>
  <si>
    <t>Min max air</t>
  </si>
  <si>
    <t>temp merc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</si>
</sst>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_-\£* #,##0.00_-;&quot;-£&quot;* #,##0.00_-;_-\£* \-??_-;_-@_-"/>
    <numFmt numFmtId="166" formatCode="_-* #,##0.0000_-;\-* #,##0.0000_-;_-* &quot;-&quot;??_-;_-@_-"/>
    <numFmt numFmtId="167" formatCode="0.0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8"/>
      <name val="Allegro BT"/>
      <family val="5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i/>
      <sz val="12"/>
      <name val="Book Antiqua"/>
      <family val="1"/>
    </font>
    <font>
      <b/>
      <u/>
      <sz val="12"/>
      <name val="Arial"/>
      <family val="2"/>
    </font>
    <font>
      <sz val="12"/>
      <name val="Arial"/>
      <family val="2"/>
    </font>
    <font>
      <i/>
      <vertAlign val="superscript"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i/>
      <sz val="12"/>
      <name val="Book Antiqua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60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4" fillId="32" borderId="0" applyNumberFormat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Border="0" applyProtection="0"/>
    <xf numFmtId="0" fontId="25" fillId="0" borderId="0"/>
    <xf numFmtId="165" fontId="25" fillId="0" borderId="0" applyBorder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43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83">
    <xf numFmtId="0" fontId="0" fillId="0" borderId="0" xfId="0"/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0" fillId="0" borderId="0" xfId="0" applyNumberFormat="1" applyAlignment="1">
      <alignment horizontal="left"/>
    </xf>
    <xf numFmtId="166" fontId="0" fillId="0" borderId="0" xfId="57" applyNumberFormat="1" applyFont="1" applyFill="1" applyBorder="1" applyAlignment="1">
      <alignment horizontal="right"/>
    </xf>
    <xf numFmtId="0" fontId="0" fillId="33" borderId="1" xfId="0" applyFill="1" applyBorder="1"/>
    <xf numFmtId="164" fontId="0" fillId="0" borderId="1" xfId="0" applyNumberForma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33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/>
    </xf>
    <xf numFmtId="164" fontId="26" fillId="0" borderId="14" xfId="0" applyNumberFormat="1" applyFont="1" applyBorder="1" applyAlignment="1">
      <alignment horizontal="center"/>
    </xf>
    <xf numFmtId="0" fontId="4" fillId="0" borderId="0" xfId="0" applyFont="1"/>
    <xf numFmtId="0" fontId="0" fillId="35" borderId="0" xfId="0" applyFill="1"/>
    <xf numFmtId="0" fontId="0" fillId="34" borderId="0" xfId="0" applyFill="1"/>
    <xf numFmtId="164" fontId="7" fillId="33" borderId="1" xfId="0" quotePrefix="1" applyNumberFormat="1" applyFont="1" applyFill="1" applyBorder="1" applyAlignment="1">
      <alignment horizontal="center"/>
    </xf>
    <xf numFmtId="164" fontId="5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2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6" fillId="0" borderId="11" xfId="0" applyNumberFormat="1" applyFont="1" applyBorder="1" applyAlignment="1">
      <alignment horizontal="center" vertical="center" wrapText="1"/>
    </xf>
    <xf numFmtId="164" fontId="26" fillId="0" borderId="13" xfId="0" applyNumberFormat="1" applyFont="1" applyBorder="1" applyAlignment="1">
      <alignment horizontal="center"/>
    </xf>
    <xf numFmtId="164" fontId="26" fillId="0" borderId="12" xfId="0" applyNumberFormat="1" applyFont="1" applyBorder="1" applyAlignment="1">
      <alignment horizontal="center"/>
    </xf>
    <xf numFmtId="164" fontId="26" fillId="35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36" borderId="1" xfId="0" applyNumberFormat="1" applyFill="1" applyBorder="1" applyAlignment="1">
      <alignment horizontal="center" vertical="center" wrapText="1"/>
    </xf>
    <xf numFmtId="164" fontId="0" fillId="36" borderId="0" xfId="0" applyNumberFormat="1" applyFill="1"/>
    <xf numFmtId="164" fontId="0" fillId="35" borderId="1" xfId="0" applyNumberFormat="1" applyFill="1" applyBorder="1" applyAlignment="1">
      <alignment horizontal="center" vertical="center" wrapText="1"/>
    </xf>
    <xf numFmtId="164" fontId="7" fillId="35" borderId="1" xfId="0" quotePrefix="1" applyNumberFormat="1" applyFont="1" applyFill="1" applyBorder="1" applyAlignment="1">
      <alignment horizontal="center"/>
    </xf>
    <xf numFmtId="164" fontId="26" fillId="36" borderId="1" xfId="0" applyNumberFormat="1" applyFont="1" applyFill="1" applyBorder="1" applyAlignment="1">
      <alignment horizontal="center" vertical="center" wrapText="1"/>
    </xf>
    <xf numFmtId="164" fontId="0" fillId="34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36" borderId="1" xfId="0" applyNumberFormat="1" applyFill="1" applyBorder="1" applyAlignment="1">
      <alignment horizontal="center"/>
    </xf>
    <xf numFmtId="164" fontId="0" fillId="35" borderId="1" xfId="0" applyNumberFormat="1" applyFill="1" applyBorder="1" applyAlignment="1">
      <alignment horizontal="center"/>
    </xf>
    <xf numFmtId="164" fontId="0" fillId="37" borderId="1" xfId="0" applyNumberFormat="1" applyFill="1" applyBorder="1" applyAlignment="1">
      <alignment horizontal="center"/>
    </xf>
    <xf numFmtId="164" fontId="7" fillId="0" borderId="1" xfId="0" quotePrefix="1" applyNumberFormat="1" applyFont="1" applyBorder="1" applyAlignment="1">
      <alignment horizontal="center"/>
    </xf>
    <xf numFmtId="164" fontId="4" fillId="33" borderId="1" xfId="0" applyNumberFormat="1" applyFont="1" applyFill="1" applyBorder="1" applyAlignment="1">
      <alignment horizontal="center" vertical="center"/>
    </xf>
    <xf numFmtId="0" fontId="4" fillId="33" borderId="1" xfId="0" applyFont="1" applyFill="1" applyBorder="1" applyAlignment="1">
      <alignment horizontal="center" vertical="center"/>
    </xf>
    <xf numFmtId="164" fontId="4" fillId="34" borderId="1" xfId="0" applyNumberFormat="1" applyFont="1" applyFill="1" applyBorder="1" applyAlignment="1">
      <alignment horizontal="center" vertical="center" wrapText="1"/>
    </xf>
    <xf numFmtId="164" fontId="4" fillId="38" borderId="1" xfId="0" applyNumberFormat="1" applyFont="1" applyFill="1" applyBorder="1" applyAlignment="1">
      <alignment horizontal="center" vertical="center" wrapText="1"/>
    </xf>
    <xf numFmtId="164" fontId="4" fillId="35" borderId="1" xfId="0" applyNumberFormat="1" applyFont="1" applyFill="1" applyBorder="1" applyAlignment="1">
      <alignment horizontal="center" vertical="center" wrapText="1"/>
    </xf>
    <xf numFmtId="0" fontId="27" fillId="0" borderId="0" xfId="58" applyFont="1"/>
    <xf numFmtId="0" fontId="27" fillId="0" borderId="0" xfId="58" applyFont="1" applyAlignment="1">
      <alignment horizontal="center"/>
    </xf>
    <xf numFmtId="44" fontId="28" fillId="0" borderId="0" xfId="59" applyFont="1" applyFill="1" applyBorder="1" applyAlignment="1" applyProtection="1"/>
    <xf numFmtId="44" fontId="28" fillId="0" borderId="0" xfId="59" applyFont="1" applyFill="1" applyBorder="1" applyAlignment="1" applyProtection="1">
      <alignment horizontal="center"/>
    </xf>
    <xf numFmtId="0" fontId="30" fillId="0" borderId="0" xfId="58" applyFont="1"/>
    <xf numFmtId="0" fontId="30" fillId="0" borderId="0" xfId="58" applyFont="1" applyAlignment="1">
      <alignment horizontal="left"/>
    </xf>
    <xf numFmtId="0" fontId="3" fillId="0" borderId="0" xfId="58" applyFont="1" applyAlignment="1">
      <alignment horizontal="left"/>
    </xf>
    <xf numFmtId="164" fontId="27" fillId="0" borderId="24" xfId="58" applyNumberFormat="1" applyFont="1" applyBorder="1" applyAlignment="1">
      <alignment horizontal="center" vertical="center"/>
    </xf>
    <xf numFmtId="167" fontId="27" fillId="0" borderId="24" xfId="58" applyNumberFormat="1" applyFont="1" applyBorder="1" applyAlignment="1">
      <alignment horizontal="center" vertical="center"/>
    </xf>
    <xf numFmtId="164" fontId="27" fillId="0" borderId="24" xfId="58" applyNumberFormat="1" applyFont="1" applyBorder="1" applyAlignment="1">
      <alignment horizontal="center"/>
    </xf>
    <xf numFmtId="164" fontId="27" fillId="0" borderId="25" xfId="58" applyNumberFormat="1" applyFont="1" applyBorder="1" applyAlignment="1">
      <alignment horizontal="center"/>
    </xf>
    <xf numFmtId="1" fontId="27" fillId="0" borderId="24" xfId="58" applyNumberFormat="1" applyFont="1" applyBorder="1" applyAlignment="1">
      <alignment horizontal="center" vertical="center"/>
    </xf>
    <xf numFmtId="2" fontId="27" fillId="0" borderId="24" xfId="58" applyNumberFormat="1" applyFont="1" applyBorder="1" applyAlignment="1">
      <alignment horizontal="center" vertical="center"/>
    </xf>
    <xf numFmtId="49" fontId="27" fillId="0" borderId="24" xfId="58" applyNumberFormat="1" applyFont="1" applyBorder="1" applyAlignment="1">
      <alignment horizontal="center" vertical="center"/>
    </xf>
    <xf numFmtId="164" fontId="27" fillId="0" borderId="25" xfId="58" applyNumberFormat="1" applyFont="1" applyBorder="1" applyAlignment="1">
      <alignment horizontal="center" vertical="center"/>
    </xf>
    <xf numFmtId="164" fontId="27" fillId="0" borderId="24" xfId="58" applyNumberFormat="1" applyFont="1" applyBorder="1" applyAlignment="1">
      <alignment vertical="center"/>
    </xf>
    <xf numFmtId="167" fontId="27" fillId="0" borderId="24" xfId="58" applyNumberFormat="1" applyFont="1" applyBorder="1" applyAlignment="1">
      <alignment vertical="center"/>
    </xf>
    <xf numFmtId="164" fontId="27" fillId="0" borderId="27" xfId="58" applyNumberFormat="1" applyFont="1" applyBorder="1" applyAlignment="1">
      <alignment horizontal="center"/>
    </xf>
    <xf numFmtId="0" fontId="27" fillId="0" borderId="24" xfId="58" applyFont="1" applyBorder="1" applyAlignment="1">
      <alignment horizontal="center"/>
    </xf>
    <xf numFmtId="167" fontId="27" fillId="0" borderId="25" xfId="58" applyNumberFormat="1" applyFont="1" applyBorder="1" applyAlignment="1">
      <alignment horizontal="center" vertical="center"/>
    </xf>
    <xf numFmtId="164" fontId="27" fillId="0" borderId="28" xfId="58" applyNumberFormat="1" applyFont="1" applyBorder="1" applyAlignment="1">
      <alignment horizontal="center"/>
    </xf>
    <xf numFmtId="0" fontId="27" fillId="0" borderId="24" xfId="58" applyFont="1" applyBorder="1" applyAlignment="1">
      <alignment horizontal="center" vertical="center"/>
    </xf>
    <xf numFmtId="2" fontId="27" fillId="0" borderId="24" xfId="58" applyNumberFormat="1" applyFont="1" applyBorder="1" applyAlignment="1">
      <alignment horizontal="center"/>
    </xf>
    <xf numFmtId="164" fontId="27" fillId="0" borderId="29" xfId="58" applyNumberFormat="1" applyFont="1" applyBorder="1" applyAlignment="1">
      <alignment horizontal="center"/>
    </xf>
    <xf numFmtId="164" fontId="27" fillId="0" borderId="30" xfId="58" applyNumberFormat="1" applyFont="1" applyBorder="1" applyAlignment="1">
      <alignment horizontal="center" vertical="center"/>
    </xf>
    <xf numFmtId="49" fontId="27" fillId="0" borderId="24" xfId="58" applyNumberFormat="1" applyFont="1" applyBorder="1" applyAlignment="1">
      <alignment horizontal="center"/>
    </xf>
    <xf numFmtId="164" fontId="36" fillId="0" borderId="24" xfId="58" quotePrefix="1" applyNumberFormat="1" applyFont="1" applyBorder="1"/>
    <xf numFmtId="0" fontId="35" fillId="0" borderId="24" xfId="58" quotePrefix="1" applyFont="1" applyBorder="1"/>
    <xf numFmtId="0" fontId="27" fillId="0" borderId="15" xfId="58" applyFont="1" applyBorder="1" applyAlignment="1">
      <alignment horizontal="center" wrapText="1"/>
    </xf>
    <xf numFmtId="0" fontId="27" fillId="0" borderId="18" xfId="58" applyFont="1" applyBorder="1" applyAlignment="1">
      <alignment horizontal="center" wrapText="1"/>
    </xf>
    <xf numFmtId="44" fontId="38" fillId="0" borderId="0" xfId="59" applyFont="1" applyFill="1" applyBorder="1" applyAlignment="1" applyProtection="1"/>
    <xf numFmtId="0" fontId="1" fillId="0" borderId="24" xfId="58" applyBorder="1"/>
    <xf numFmtId="164" fontId="27" fillId="0" borderId="27" xfId="58" applyNumberFormat="1" applyFont="1" applyBorder="1" applyAlignment="1">
      <alignment horizontal="center" vertical="center"/>
    </xf>
    <xf numFmtId="167" fontId="27" fillId="0" borderId="27" xfId="58" applyNumberFormat="1" applyFont="1" applyBorder="1" applyAlignment="1">
      <alignment horizontal="center" vertical="center"/>
    </xf>
    <xf numFmtId="164" fontId="27" fillId="0" borderId="31" xfId="58" applyNumberFormat="1" applyFont="1" applyBorder="1" applyAlignment="1">
      <alignment horizontal="center"/>
    </xf>
    <xf numFmtId="164" fontId="36" fillId="0" borderId="27" xfId="58" quotePrefix="1" applyNumberFormat="1" applyFont="1" applyBorder="1"/>
    <xf numFmtId="1" fontId="27" fillId="0" borderId="27" xfId="58" applyNumberFormat="1" applyFont="1" applyBorder="1" applyAlignment="1">
      <alignment horizontal="center" vertical="center"/>
    </xf>
    <xf numFmtId="2" fontId="27" fillId="0" borderId="27" xfId="58" applyNumberFormat="1" applyFont="1" applyBorder="1" applyAlignment="1">
      <alignment horizontal="center" vertical="center"/>
    </xf>
    <xf numFmtId="49" fontId="27" fillId="0" borderId="27" xfId="58" applyNumberFormat="1" applyFont="1" applyBorder="1" applyAlignment="1">
      <alignment horizontal="center" vertical="center"/>
    </xf>
    <xf numFmtId="164" fontId="27" fillId="0" borderId="31" xfId="58" applyNumberFormat="1" applyFont="1" applyBorder="1" applyAlignment="1">
      <alignment horizontal="center" vertical="center"/>
    </xf>
    <xf numFmtId="0" fontId="35" fillId="0" borderId="27" xfId="58" quotePrefix="1" applyFont="1" applyBorder="1"/>
    <xf numFmtId="164" fontId="27" fillId="0" borderId="29" xfId="58" applyNumberFormat="1" applyFont="1" applyBorder="1" applyAlignment="1">
      <alignment horizontal="center" vertical="center"/>
    </xf>
    <xf numFmtId="164" fontId="36" fillId="0" borderId="29" xfId="58" quotePrefix="1" applyNumberFormat="1" applyFont="1" applyBorder="1"/>
    <xf numFmtId="1" fontId="27" fillId="0" borderId="29" xfId="58" applyNumberFormat="1" applyFont="1" applyBorder="1" applyAlignment="1">
      <alignment horizontal="center" vertical="center"/>
    </xf>
    <xf numFmtId="2" fontId="27" fillId="0" borderId="29" xfId="58" applyNumberFormat="1" applyFont="1" applyBorder="1" applyAlignment="1">
      <alignment horizontal="center" vertical="center"/>
    </xf>
    <xf numFmtId="0" fontId="35" fillId="0" borderId="29" xfId="58" quotePrefix="1" applyFont="1" applyBorder="1"/>
    <xf numFmtId="0" fontId="1" fillId="0" borderId="24" xfId="58" applyBorder="1" applyAlignment="1">
      <alignment horizontal="center" vertical="center"/>
    </xf>
    <xf numFmtId="167" fontId="27" fillId="0" borderId="29" xfId="58" applyNumberFormat="1" applyFont="1" applyBorder="1" applyAlignment="1">
      <alignment horizontal="center" vertical="center"/>
    </xf>
    <xf numFmtId="164" fontId="27" fillId="0" borderId="35" xfId="58" applyNumberFormat="1" applyFont="1" applyBorder="1" applyAlignment="1">
      <alignment horizontal="center"/>
    </xf>
    <xf numFmtId="0" fontId="1" fillId="0" borderId="24" xfId="58" applyBorder="1" applyAlignment="1">
      <alignment horizontal="center"/>
    </xf>
    <xf numFmtId="164" fontId="36" fillId="0" borderId="26" xfId="58" quotePrefix="1" applyNumberFormat="1" applyFont="1" applyBorder="1"/>
    <xf numFmtId="164" fontId="35" fillId="0" borderId="24" xfId="58" quotePrefix="1" applyNumberFormat="1" applyFont="1" applyBorder="1"/>
    <xf numFmtId="164" fontId="1" fillId="0" borderId="24" xfId="58" applyNumberFormat="1" applyBorder="1" applyAlignment="1">
      <alignment horizontal="center" vertical="center"/>
    </xf>
    <xf numFmtId="164" fontId="21" fillId="0" borderId="26" xfId="58" applyNumberFormat="1" applyFont="1" applyBorder="1" applyAlignment="1">
      <alignment horizontal="center" vertical="center"/>
    </xf>
    <xf numFmtId="164" fontId="27" fillId="0" borderId="35" xfId="58" applyNumberFormat="1" applyFont="1" applyBorder="1" applyAlignment="1">
      <alignment horizontal="center" vertical="center"/>
    </xf>
    <xf numFmtId="1" fontId="27" fillId="0" borderId="30" xfId="58" applyNumberFormat="1" applyFont="1" applyBorder="1" applyAlignment="1">
      <alignment horizontal="center" vertical="center"/>
    </xf>
    <xf numFmtId="2" fontId="27" fillId="0" borderId="30" xfId="58" applyNumberFormat="1" applyFont="1" applyBorder="1" applyAlignment="1">
      <alignment horizontal="center" vertical="center"/>
    </xf>
    <xf numFmtId="164" fontId="35" fillId="0" borderId="27" xfId="58" quotePrefix="1" applyNumberFormat="1" applyFont="1" applyBorder="1"/>
    <xf numFmtId="2" fontId="27" fillId="0" borderId="29" xfId="58" applyNumberFormat="1" applyFont="1" applyBorder="1" applyAlignment="1">
      <alignment horizontal="center"/>
    </xf>
    <xf numFmtId="0" fontId="27" fillId="0" borderId="29" xfId="58" applyFont="1" applyBorder="1" applyAlignment="1">
      <alignment horizontal="center" vertical="center"/>
    </xf>
    <xf numFmtId="49" fontId="27" fillId="0" borderId="29" xfId="58" applyNumberFormat="1" applyFont="1" applyBorder="1" applyAlignment="1">
      <alignment horizontal="center" vertical="center"/>
    </xf>
    <xf numFmtId="164" fontId="35" fillId="0" borderId="29" xfId="58" quotePrefix="1" applyNumberFormat="1" applyFont="1" applyBorder="1"/>
    <xf numFmtId="164" fontId="1" fillId="0" borderId="24" xfId="58" applyNumberFormat="1" applyBorder="1" applyAlignment="1">
      <alignment horizontal="center"/>
    </xf>
    <xf numFmtId="164" fontId="36" fillId="0" borderId="25" xfId="58" quotePrefix="1" applyNumberFormat="1" applyFont="1" applyBorder="1"/>
    <xf numFmtId="49" fontId="1" fillId="0" borderId="24" xfId="58" applyNumberFormat="1" applyBorder="1" applyAlignment="1">
      <alignment horizontal="center"/>
    </xf>
    <xf numFmtId="164" fontId="35" fillId="0" borderId="24" xfId="58" quotePrefix="1" applyNumberFormat="1" applyFont="1" applyBorder="1" applyAlignment="1">
      <alignment horizontal="right"/>
    </xf>
    <xf numFmtId="0" fontId="1" fillId="0" borderId="26" xfId="58" applyBorder="1" applyAlignment="1">
      <alignment horizontal="center" vertical="center"/>
    </xf>
    <xf numFmtId="0" fontId="1" fillId="0" borderId="25" xfId="58" applyBorder="1"/>
    <xf numFmtId="1" fontId="27" fillId="0" borderId="33" xfId="58" applyNumberFormat="1" applyFont="1" applyBorder="1" applyAlignment="1">
      <alignment horizontal="center" vertical="center"/>
    </xf>
    <xf numFmtId="164" fontId="21" fillId="0" borderId="27" xfId="58" applyNumberFormat="1" applyFont="1" applyBorder="1" applyAlignment="1">
      <alignment horizontal="center" vertical="center"/>
    </xf>
    <xf numFmtId="164" fontId="33" fillId="0" borderId="32" xfId="58" quotePrefix="1" applyNumberFormat="1" applyFont="1" applyBorder="1"/>
    <xf numFmtId="0" fontId="27" fillId="0" borderId="27" xfId="58" applyFont="1" applyBorder="1" applyAlignment="1">
      <alignment horizontal="center" vertical="center"/>
    </xf>
    <xf numFmtId="0" fontId="27" fillId="0" borderId="26" xfId="58" applyFont="1" applyBorder="1" applyAlignment="1">
      <alignment horizontal="center"/>
    </xf>
    <xf numFmtId="167" fontId="1" fillId="0" borderId="24" xfId="58" applyNumberFormat="1" applyBorder="1" applyAlignment="1">
      <alignment horizontal="center"/>
    </xf>
    <xf numFmtId="164" fontId="37" fillId="0" borderId="24" xfId="58" applyNumberFormat="1" applyFont="1" applyBorder="1" applyAlignment="1">
      <alignment horizontal="center" vertical="center"/>
    </xf>
    <xf numFmtId="0" fontId="27" fillId="0" borderId="1" xfId="58" applyFont="1" applyBorder="1" applyAlignment="1">
      <alignment horizontal="center" wrapText="1"/>
    </xf>
    <xf numFmtId="164" fontId="27" fillId="0" borderId="26" xfId="58" applyNumberFormat="1" applyFont="1" applyBorder="1" applyAlignment="1">
      <alignment horizontal="center" vertical="center"/>
    </xf>
    <xf numFmtId="164" fontId="33" fillId="0" borderId="12" xfId="58" quotePrefix="1" applyNumberFormat="1" applyFont="1" applyBorder="1"/>
    <xf numFmtId="164" fontId="37" fillId="0" borderId="24" xfId="58" applyNumberFormat="1" applyFont="1" applyBorder="1" applyAlignment="1">
      <alignment horizontal="center"/>
    </xf>
    <xf numFmtId="164" fontId="37" fillId="0" borderId="27" xfId="58" applyNumberFormat="1" applyFont="1" applyBorder="1" applyAlignment="1">
      <alignment horizontal="center" vertical="center"/>
    </xf>
    <xf numFmtId="164" fontId="33" fillId="0" borderId="13" xfId="58" quotePrefix="1" applyNumberFormat="1" applyFont="1" applyBorder="1"/>
    <xf numFmtId="164" fontId="27" fillId="0" borderId="36" xfId="58" applyNumberFormat="1" applyFont="1" applyBorder="1" applyAlignment="1">
      <alignment horizontal="center" vertical="center"/>
    </xf>
    <xf numFmtId="164" fontId="37" fillId="0" borderId="29" xfId="58" applyNumberFormat="1" applyFont="1" applyBorder="1" applyAlignment="1">
      <alignment horizontal="center" vertical="center"/>
    </xf>
    <xf numFmtId="164" fontId="33" fillId="0" borderId="24" xfId="58" quotePrefix="1" applyNumberFormat="1" applyFont="1" applyBorder="1"/>
    <xf numFmtId="164" fontId="33" fillId="0" borderId="37" xfId="58" quotePrefix="1" applyNumberFormat="1" applyFont="1" applyBorder="1"/>
    <xf numFmtId="164" fontId="33" fillId="0" borderId="34" xfId="58" quotePrefix="1" applyNumberFormat="1" applyFont="1" applyBorder="1"/>
    <xf numFmtId="0" fontId="37" fillId="0" borderId="24" xfId="58" applyFont="1" applyBorder="1" applyAlignment="1">
      <alignment horizontal="center"/>
    </xf>
    <xf numFmtId="164" fontId="37" fillId="0" borderId="26" xfId="58" applyNumberFormat="1" applyFont="1" applyBorder="1" applyAlignment="1">
      <alignment horizontal="center" vertical="center"/>
    </xf>
    <xf numFmtId="164" fontId="27" fillId="0" borderId="26" xfId="58" applyNumberFormat="1" applyFont="1" applyBorder="1" applyAlignment="1">
      <alignment horizontal="center"/>
    </xf>
    <xf numFmtId="164" fontId="27" fillId="0" borderId="33" xfId="58" applyNumberFormat="1" applyFont="1" applyBorder="1" applyAlignment="1">
      <alignment horizontal="center" vertical="center"/>
    </xf>
    <xf numFmtId="164" fontId="37" fillId="0" borderId="31" xfId="58" applyNumberFormat="1" applyFont="1" applyBorder="1" applyAlignment="1">
      <alignment horizontal="center" vertical="center"/>
    </xf>
    <xf numFmtId="164" fontId="21" fillId="0" borderId="24" xfId="58" applyNumberFormat="1" applyFont="1" applyBorder="1" applyAlignment="1">
      <alignment horizontal="center" vertical="center"/>
    </xf>
    <xf numFmtId="164" fontId="34" fillId="0" borderId="24" xfId="58" quotePrefix="1" applyNumberFormat="1" applyFont="1" applyBorder="1"/>
    <xf numFmtId="164" fontId="34" fillId="0" borderId="12" xfId="58" quotePrefix="1" applyNumberFormat="1" applyFont="1" applyBorder="1"/>
    <xf numFmtId="49" fontId="29" fillId="0" borderId="0" xfId="58" applyNumberFormat="1" applyFont="1" applyAlignment="1">
      <alignment horizontal="center"/>
    </xf>
    <xf numFmtId="0" fontId="27" fillId="0" borderId="19" xfId="58" applyFont="1" applyBorder="1" applyAlignment="1">
      <alignment horizontal="center"/>
    </xf>
    <xf numFmtId="0" fontId="27" fillId="0" borderId="20" xfId="58" applyFont="1" applyBorder="1" applyAlignment="1">
      <alignment horizontal="center"/>
    </xf>
    <xf numFmtId="0" fontId="27" fillId="0" borderId="21" xfId="58" applyFont="1" applyBorder="1" applyAlignment="1">
      <alignment horizontal="center"/>
    </xf>
    <xf numFmtId="0" fontId="3" fillId="0" borderId="0" xfId="58" applyFont="1"/>
    <xf numFmtId="0" fontId="3" fillId="0" borderId="0" xfId="58" applyFont="1" applyAlignment="1">
      <alignment horizontal="center"/>
    </xf>
    <xf numFmtId="14" fontId="3" fillId="0" borderId="23" xfId="58" applyNumberFormat="1" applyFont="1" applyBorder="1"/>
    <xf numFmtId="0" fontId="0" fillId="0" borderId="1" xfId="0" applyBorder="1"/>
    <xf numFmtId="167" fontId="0" fillId="0" borderId="1" xfId="0" applyNumberFormat="1" applyBorder="1"/>
    <xf numFmtId="164" fontId="0" fillId="0" borderId="1" xfId="0" applyNumberFormat="1" applyBorder="1"/>
    <xf numFmtId="2" fontId="1" fillId="0" borderId="0" xfId="58" applyNumberFormat="1" applyAlignment="1">
      <alignment horizontal="center" vertical="center"/>
    </xf>
    <xf numFmtId="164" fontId="34" fillId="0" borderId="13" xfId="58" quotePrefix="1" applyNumberFormat="1" applyFont="1" applyBorder="1"/>
    <xf numFmtId="164" fontId="34" fillId="0" borderId="37" xfId="58" quotePrefix="1" applyNumberFormat="1" applyFont="1" applyBorder="1"/>
    <xf numFmtId="164" fontId="34" fillId="0" borderId="34" xfId="58" quotePrefix="1" applyNumberFormat="1" applyFont="1" applyBorder="1"/>
    <xf numFmtId="1" fontId="27" fillId="0" borderId="25" xfId="58" applyNumberFormat="1" applyFont="1" applyBorder="1" applyAlignment="1">
      <alignment horizontal="center" vertical="center"/>
    </xf>
    <xf numFmtId="0" fontId="27" fillId="0" borderId="25" xfId="58" applyFont="1" applyBorder="1" applyAlignment="1">
      <alignment horizontal="center"/>
    </xf>
    <xf numFmtId="1" fontId="27" fillId="0" borderId="31" xfId="58" applyNumberFormat="1" applyFont="1" applyBorder="1" applyAlignment="1">
      <alignment horizontal="center" vertical="center"/>
    </xf>
    <xf numFmtId="0" fontId="1" fillId="0" borderId="28" xfId="58" applyBorder="1" applyAlignment="1">
      <alignment horizontal="center" vertical="center"/>
    </xf>
    <xf numFmtId="1" fontId="27" fillId="0" borderId="38" xfId="58" applyNumberFormat="1" applyFont="1" applyBorder="1" applyAlignment="1">
      <alignment horizontal="center" vertical="center"/>
    </xf>
    <xf numFmtId="0" fontId="27" fillId="0" borderId="25" xfId="58" applyFont="1" applyBorder="1" applyAlignment="1">
      <alignment horizontal="center" vertical="center"/>
    </xf>
    <xf numFmtId="1" fontId="27" fillId="0" borderId="35" xfId="58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7" fillId="0" borderId="15" xfId="58" applyFont="1" applyBorder="1" applyAlignment="1">
      <alignment horizontal="center"/>
    </xf>
    <xf numFmtId="0" fontId="27" fillId="0" borderId="18" xfId="58" applyFont="1" applyBorder="1" applyAlignment="1">
      <alignment horizontal="center"/>
    </xf>
    <xf numFmtId="0" fontId="27" fillId="0" borderId="15" xfId="58" applyFont="1" applyBorder="1" applyAlignment="1">
      <alignment horizontal="center" wrapText="1"/>
    </xf>
    <xf numFmtId="0" fontId="27" fillId="0" borderId="18" xfId="58" applyFont="1" applyBorder="1" applyAlignment="1">
      <alignment horizontal="center" wrapText="1"/>
    </xf>
    <xf numFmtId="0" fontId="27" fillId="0" borderId="17" xfId="58" applyFont="1" applyBorder="1" applyAlignment="1">
      <alignment horizontal="center" wrapText="1"/>
    </xf>
    <xf numFmtId="0" fontId="27" fillId="0" borderId="22" xfId="58" applyFont="1" applyBorder="1" applyAlignment="1">
      <alignment horizontal="center" wrapText="1"/>
    </xf>
    <xf numFmtId="0" fontId="27" fillId="0" borderId="16" xfId="58" applyFont="1" applyBorder="1" applyAlignment="1">
      <alignment horizontal="center" wrapText="1"/>
    </xf>
    <xf numFmtId="0" fontId="0" fillId="0" borderId="1" xfId="0" applyFont="1" applyBorder="1"/>
    <xf numFmtId="167" fontId="0" fillId="0" borderId="1" xfId="0" applyNumberFormat="1" applyFont="1" applyBorder="1"/>
    <xf numFmtId="0" fontId="0" fillId="0" borderId="0" xfId="0" applyFont="1"/>
  </cellXfs>
  <cellStyles count="60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7" builtinId="3"/>
    <cellStyle name="Currency 2" xfId="42" xr:uid="{00000000-0005-0000-0000-00001C000000}"/>
    <cellStyle name="Currency 3" xfId="41" xr:uid="{00000000-0005-0000-0000-00001D000000}"/>
    <cellStyle name="Currency 4" xfId="43" xr:uid="{00000000-0005-0000-0000-00001E000000}"/>
    <cellStyle name="Currency 5" xfId="45" xr:uid="{00000000-0005-0000-0000-00001F000000}"/>
    <cellStyle name="Currency 6" xfId="59" xr:uid="{414819FA-804A-4BDF-BE1F-3C935E7750C7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A000000}"/>
    <cellStyle name="Normal 2 2" xfId="51" xr:uid="{00000000-0005-0000-0000-00002B000000}"/>
    <cellStyle name="Normal 2 3" xfId="47" xr:uid="{00000000-0005-0000-0000-00002C000000}"/>
    <cellStyle name="Normal 3" xfId="48" xr:uid="{00000000-0005-0000-0000-00002D000000}"/>
    <cellStyle name="Normal 3 2" xfId="52" xr:uid="{00000000-0005-0000-0000-00002E000000}"/>
    <cellStyle name="Normal 4" xfId="49" xr:uid="{00000000-0005-0000-0000-00002F000000}"/>
    <cellStyle name="Normal 4 2" xfId="53" xr:uid="{00000000-0005-0000-0000-000030000000}"/>
    <cellStyle name="Normal 5" xfId="50" xr:uid="{00000000-0005-0000-0000-000031000000}"/>
    <cellStyle name="Normal 5 2" xfId="54" xr:uid="{00000000-0005-0000-0000-000032000000}"/>
    <cellStyle name="Normal 6" xfId="55" xr:uid="{00000000-0005-0000-0000-000033000000}"/>
    <cellStyle name="Normal 7" xfId="46" xr:uid="{00000000-0005-0000-0000-000034000000}"/>
    <cellStyle name="Normal 8" xfId="58" xr:uid="{A836FFAE-6F6F-4857-90C9-7376D40F5E67}"/>
    <cellStyle name="Note 2" xfId="56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Vaisala</a:t>
            </a:r>
            <a:r>
              <a:rPr lang="en-GB" baseline="0"/>
              <a:t> max vs Merc max 2022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Vaisala max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Daily!$A$1:$A$378</c:f>
              <c:strCache>
                <c:ptCount val="370"/>
                <c:pt idx="0">
                  <c:v> RADCLIFFE METEOROLOGICAL STATION, OXFORD </c:v>
                </c:pt>
                <c:pt idx="4">
                  <c:v>Day</c:v>
                </c:pt>
                <c:pt idx="5">
                  <c:v>01/01/2022</c:v>
                </c:pt>
                <c:pt idx="6">
                  <c:v>02/01/2022</c:v>
                </c:pt>
                <c:pt idx="7">
                  <c:v>03/01/2022</c:v>
                </c:pt>
                <c:pt idx="8">
                  <c:v>04/01/2022</c:v>
                </c:pt>
                <c:pt idx="9">
                  <c:v>05/01/2022</c:v>
                </c:pt>
                <c:pt idx="10">
                  <c:v>06/01/2022</c:v>
                </c:pt>
                <c:pt idx="11">
                  <c:v>07/01/2022</c:v>
                </c:pt>
                <c:pt idx="12">
                  <c:v>08/01/2022</c:v>
                </c:pt>
                <c:pt idx="13">
                  <c:v>09/01/2022</c:v>
                </c:pt>
                <c:pt idx="14">
                  <c:v>10/01/2022</c:v>
                </c:pt>
                <c:pt idx="15">
                  <c:v>11/01/2022</c:v>
                </c:pt>
                <c:pt idx="16">
                  <c:v>12/01/2022</c:v>
                </c:pt>
                <c:pt idx="17">
                  <c:v>13/01/2022</c:v>
                </c:pt>
                <c:pt idx="18">
                  <c:v>14/01/2022</c:v>
                </c:pt>
                <c:pt idx="19">
                  <c:v>15/01/2022</c:v>
                </c:pt>
                <c:pt idx="20">
                  <c:v>16/01/2022</c:v>
                </c:pt>
                <c:pt idx="21">
                  <c:v>17/01/2022</c:v>
                </c:pt>
                <c:pt idx="22">
                  <c:v>18/01/2022</c:v>
                </c:pt>
                <c:pt idx="23">
                  <c:v>19/01/2022</c:v>
                </c:pt>
                <c:pt idx="24">
                  <c:v>20/01/2022</c:v>
                </c:pt>
                <c:pt idx="25">
                  <c:v>21/01/2022</c:v>
                </c:pt>
                <c:pt idx="26">
                  <c:v>22/01/2022</c:v>
                </c:pt>
                <c:pt idx="27">
                  <c:v>23/01/2022</c:v>
                </c:pt>
                <c:pt idx="28">
                  <c:v>24/01/2022</c:v>
                </c:pt>
                <c:pt idx="29">
                  <c:v>25/01/2022</c:v>
                </c:pt>
                <c:pt idx="30">
                  <c:v>26/01/2022</c:v>
                </c:pt>
                <c:pt idx="31">
                  <c:v>27/01/2022</c:v>
                </c:pt>
                <c:pt idx="32">
                  <c:v>28/01/2022</c:v>
                </c:pt>
                <c:pt idx="33">
                  <c:v>29/01/2022</c:v>
                </c:pt>
                <c:pt idx="34">
                  <c:v>30/01/2022</c:v>
                </c:pt>
                <c:pt idx="35">
                  <c:v>31/01/2022</c:v>
                </c:pt>
                <c:pt idx="36">
                  <c:v>01/02/2022</c:v>
                </c:pt>
                <c:pt idx="37">
                  <c:v>02/02/2022</c:v>
                </c:pt>
                <c:pt idx="38">
                  <c:v>03/02/2022</c:v>
                </c:pt>
                <c:pt idx="39">
                  <c:v>04/02/2022</c:v>
                </c:pt>
                <c:pt idx="40">
                  <c:v>05/02/2022</c:v>
                </c:pt>
                <c:pt idx="41">
                  <c:v>06/02/2022</c:v>
                </c:pt>
                <c:pt idx="42">
                  <c:v>07/02/2022</c:v>
                </c:pt>
                <c:pt idx="43">
                  <c:v>08/02/2022</c:v>
                </c:pt>
                <c:pt idx="44">
                  <c:v>09/02/2022</c:v>
                </c:pt>
                <c:pt idx="45">
                  <c:v>10/02/2022</c:v>
                </c:pt>
                <c:pt idx="46">
                  <c:v>11/02/2022</c:v>
                </c:pt>
                <c:pt idx="47">
                  <c:v>12/02/2022</c:v>
                </c:pt>
                <c:pt idx="48">
                  <c:v>13/02/2022</c:v>
                </c:pt>
                <c:pt idx="49">
                  <c:v>14/02/2022</c:v>
                </c:pt>
                <c:pt idx="50">
                  <c:v>15/02/2022</c:v>
                </c:pt>
                <c:pt idx="51">
                  <c:v>16/02/2022</c:v>
                </c:pt>
                <c:pt idx="52">
                  <c:v>17/02/2022</c:v>
                </c:pt>
                <c:pt idx="53">
                  <c:v>18/02/2022</c:v>
                </c:pt>
                <c:pt idx="54">
                  <c:v>19/02/2022</c:v>
                </c:pt>
                <c:pt idx="55">
                  <c:v>20/02/2022</c:v>
                </c:pt>
                <c:pt idx="56">
                  <c:v>21/02/2022</c:v>
                </c:pt>
                <c:pt idx="57">
                  <c:v>22/02/2022</c:v>
                </c:pt>
                <c:pt idx="58">
                  <c:v>23/02/2022</c:v>
                </c:pt>
                <c:pt idx="59">
                  <c:v>24/02/2022</c:v>
                </c:pt>
                <c:pt idx="60">
                  <c:v>25/02/2022</c:v>
                </c:pt>
                <c:pt idx="61">
                  <c:v>26/02/2022</c:v>
                </c:pt>
                <c:pt idx="62">
                  <c:v>27/02/2022</c:v>
                </c:pt>
                <c:pt idx="63">
                  <c:v>28/02/2022</c:v>
                </c:pt>
                <c:pt idx="64">
                  <c:v>01/03/2022</c:v>
                </c:pt>
                <c:pt idx="65">
                  <c:v>02/03/2022</c:v>
                </c:pt>
                <c:pt idx="66">
                  <c:v>03/03/2022</c:v>
                </c:pt>
                <c:pt idx="67">
                  <c:v>04/03/2022</c:v>
                </c:pt>
                <c:pt idx="68">
                  <c:v>05/03/2022</c:v>
                </c:pt>
                <c:pt idx="69">
                  <c:v>06/03/2022</c:v>
                </c:pt>
                <c:pt idx="70">
                  <c:v>07/03/2022</c:v>
                </c:pt>
                <c:pt idx="71">
                  <c:v>08/03/2022</c:v>
                </c:pt>
                <c:pt idx="72">
                  <c:v>09/03/2022</c:v>
                </c:pt>
                <c:pt idx="73">
                  <c:v>10/03/2022</c:v>
                </c:pt>
                <c:pt idx="74">
                  <c:v>11/03/2022</c:v>
                </c:pt>
                <c:pt idx="75">
                  <c:v>12/03/2022</c:v>
                </c:pt>
                <c:pt idx="76">
                  <c:v>13/03/2022</c:v>
                </c:pt>
                <c:pt idx="77">
                  <c:v>14/03/2022</c:v>
                </c:pt>
                <c:pt idx="78">
                  <c:v>15/03/2022</c:v>
                </c:pt>
                <c:pt idx="79">
                  <c:v>16/03/2022</c:v>
                </c:pt>
                <c:pt idx="80">
                  <c:v>17/03/2022</c:v>
                </c:pt>
                <c:pt idx="81">
                  <c:v>18/03/2022</c:v>
                </c:pt>
                <c:pt idx="82">
                  <c:v>19/03/2022</c:v>
                </c:pt>
                <c:pt idx="83">
                  <c:v>20/03/2022</c:v>
                </c:pt>
                <c:pt idx="84">
                  <c:v>21/03/2022</c:v>
                </c:pt>
                <c:pt idx="85">
                  <c:v>22/03/2022</c:v>
                </c:pt>
                <c:pt idx="86">
                  <c:v>23/03/2022</c:v>
                </c:pt>
                <c:pt idx="87">
                  <c:v>24/03/2022</c:v>
                </c:pt>
                <c:pt idx="88">
                  <c:v>25/03/2022</c:v>
                </c:pt>
                <c:pt idx="89">
                  <c:v>26/03/2022</c:v>
                </c:pt>
                <c:pt idx="90">
                  <c:v>27/03/2022</c:v>
                </c:pt>
                <c:pt idx="91">
                  <c:v>28/03/2022</c:v>
                </c:pt>
                <c:pt idx="92">
                  <c:v>29/03/2022</c:v>
                </c:pt>
                <c:pt idx="93">
                  <c:v>30/03/2022</c:v>
                </c:pt>
                <c:pt idx="94">
                  <c:v>31/03/2022</c:v>
                </c:pt>
                <c:pt idx="95">
                  <c:v>01/04/2022</c:v>
                </c:pt>
                <c:pt idx="96">
                  <c:v>02/04/2022</c:v>
                </c:pt>
                <c:pt idx="97">
                  <c:v>03/04/2022</c:v>
                </c:pt>
                <c:pt idx="98">
                  <c:v>04/04/2022</c:v>
                </c:pt>
                <c:pt idx="99">
                  <c:v>05/04/2022</c:v>
                </c:pt>
                <c:pt idx="100">
                  <c:v>06/04/2022</c:v>
                </c:pt>
                <c:pt idx="101">
                  <c:v>07/04/2022</c:v>
                </c:pt>
                <c:pt idx="102">
                  <c:v>08/04/2022</c:v>
                </c:pt>
                <c:pt idx="103">
                  <c:v>09/04/2022</c:v>
                </c:pt>
                <c:pt idx="104">
                  <c:v>10/04/2022</c:v>
                </c:pt>
                <c:pt idx="105">
                  <c:v>11/04/2022</c:v>
                </c:pt>
                <c:pt idx="106">
                  <c:v>12/04/2022</c:v>
                </c:pt>
                <c:pt idx="107">
                  <c:v>13/04/2022</c:v>
                </c:pt>
                <c:pt idx="108">
                  <c:v>14/04/2022</c:v>
                </c:pt>
                <c:pt idx="109">
                  <c:v>15/04/2022</c:v>
                </c:pt>
                <c:pt idx="110">
                  <c:v>16/04/2022</c:v>
                </c:pt>
                <c:pt idx="111">
                  <c:v>17/04/2022</c:v>
                </c:pt>
                <c:pt idx="112">
                  <c:v>18/04/2022</c:v>
                </c:pt>
                <c:pt idx="113">
                  <c:v>19/04/2022</c:v>
                </c:pt>
                <c:pt idx="114">
                  <c:v>20/04/2022</c:v>
                </c:pt>
                <c:pt idx="115">
                  <c:v>21/04/2022</c:v>
                </c:pt>
                <c:pt idx="116">
                  <c:v>22/04/2022</c:v>
                </c:pt>
                <c:pt idx="117">
                  <c:v>23/04/2022</c:v>
                </c:pt>
                <c:pt idx="118">
                  <c:v>24/04/2022</c:v>
                </c:pt>
                <c:pt idx="119">
                  <c:v>25/04/2022</c:v>
                </c:pt>
                <c:pt idx="120">
                  <c:v>26/04/2022</c:v>
                </c:pt>
                <c:pt idx="121">
                  <c:v>27/04/2022</c:v>
                </c:pt>
                <c:pt idx="122">
                  <c:v>28/04/2022</c:v>
                </c:pt>
                <c:pt idx="123">
                  <c:v>29/04/2022</c:v>
                </c:pt>
                <c:pt idx="124">
                  <c:v>30/04/2022</c:v>
                </c:pt>
                <c:pt idx="125">
                  <c:v>01/05/2022</c:v>
                </c:pt>
                <c:pt idx="126">
                  <c:v>02/05/2022</c:v>
                </c:pt>
                <c:pt idx="127">
                  <c:v>03/05/2022</c:v>
                </c:pt>
                <c:pt idx="128">
                  <c:v>04/05/2022</c:v>
                </c:pt>
                <c:pt idx="129">
                  <c:v>05/05/2022</c:v>
                </c:pt>
                <c:pt idx="130">
                  <c:v>06/05/2022</c:v>
                </c:pt>
                <c:pt idx="131">
                  <c:v>07/05/2022</c:v>
                </c:pt>
                <c:pt idx="132">
                  <c:v>08/05/2022</c:v>
                </c:pt>
                <c:pt idx="133">
                  <c:v>09/05/2022</c:v>
                </c:pt>
                <c:pt idx="134">
                  <c:v>10/05/2022</c:v>
                </c:pt>
                <c:pt idx="135">
                  <c:v>11/05/2022</c:v>
                </c:pt>
                <c:pt idx="136">
                  <c:v>12/05/2022</c:v>
                </c:pt>
                <c:pt idx="137">
                  <c:v>13/05/2022</c:v>
                </c:pt>
                <c:pt idx="138">
                  <c:v>14/05/2022</c:v>
                </c:pt>
                <c:pt idx="139">
                  <c:v>15/05/2022</c:v>
                </c:pt>
                <c:pt idx="140">
                  <c:v>16/05/2022</c:v>
                </c:pt>
                <c:pt idx="141">
                  <c:v>17/05/2022</c:v>
                </c:pt>
                <c:pt idx="142">
                  <c:v>18/05/2022</c:v>
                </c:pt>
                <c:pt idx="143">
                  <c:v>19/05/2022</c:v>
                </c:pt>
                <c:pt idx="144">
                  <c:v>20/05/2022</c:v>
                </c:pt>
                <c:pt idx="145">
                  <c:v>21/05/2022</c:v>
                </c:pt>
                <c:pt idx="146">
                  <c:v>22/05/2022</c:v>
                </c:pt>
                <c:pt idx="147">
                  <c:v>23/05/2022</c:v>
                </c:pt>
                <c:pt idx="148">
                  <c:v>24/05/2022</c:v>
                </c:pt>
                <c:pt idx="149">
                  <c:v>25/05/2022</c:v>
                </c:pt>
                <c:pt idx="150">
                  <c:v>26/05/2022</c:v>
                </c:pt>
                <c:pt idx="151">
                  <c:v>27/05/2022</c:v>
                </c:pt>
                <c:pt idx="152">
                  <c:v>28/05/2022</c:v>
                </c:pt>
                <c:pt idx="153">
                  <c:v>29/05/2022</c:v>
                </c:pt>
                <c:pt idx="154">
                  <c:v>30/05/2022</c:v>
                </c:pt>
                <c:pt idx="155">
                  <c:v>31/05/2022</c:v>
                </c:pt>
                <c:pt idx="156">
                  <c:v>01/06/2022</c:v>
                </c:pt>
                <c:pt idx="157">
                  <c:v>02/06/2022</c:v>
                </c:pt>
                <c:pt idx="158">
                  <c:v>03/06/2022</c:v>
                </c:pt>
                <c:pt idx="159">
                  <c:v>04/06/2022</c:v>
                </c:pt>
                <c:pt idx="160">
                  <c:v>05/06/2022</c:v>
                </c:pt>
                <c:pt idx="161">
                  <c:v>06/06/2022</c:v>
                </c:pt>
                <c:pt idx="162">
                  <c:v>07/06/2022</c:v>
                </c:pt>
                <c:pt idx="163">
                  <c:v>08/06/2022</c:v>
                </c:pt>
                <c:pt idx="164">
                  <c:v>09/06/2022</c:v>
                </c:pt>
                <c:pt idx="165">
                  <c:v>10/06/2022</c:v>
                </c:pt>
                <c:pt idx="166">
                  <c:v>11/06/2022</c:v>
                </c:pt>
                <c:pt idx="167">
                  <c:v>12/06/2022</c:v>
                </c:pt>
                <c:pt idx="168">
                  <c:v>13/06/2022</c:v>
                </c:pt>
                <c:pt idx="169">
                  <c:v>14/06/2022</c:v>
                </c:pt>
                <c:pt idx="170">
                  <c:v>15/06/2022</c:v>
                </c:pt>
                <c:pt idx="171">
                  <c:v>16/06/2022</c:v>
                </c:pt>
                <c:pt idx="172">
                  <c:v>17/06/2022</c:v>
                </c:pt>
                <c:pt idx="173">
                  <c:v>18/06/2022</c:v>
                </c:pt>
                <c:pt idx="174">
                  <c:v>19/06/2022</c:v>
                </c:pt>
                <c:pt idx="175">
                  <c:v>20/06/2022</c:v>
                </c:pt>
                <c:pt idx="176">
                  <c:v>21/06/2022</c:v>
                </c:pt>
                <c:pt idx="177">
                  <c:v>22/06/2022</c:v>
                </c:pt>
                <c:pt idx="178">
                  <c:v>23/06/2022</c:v>
                </c:pt>
                <c:pt idx="179">
                  <c:v>24/06/2022</c:v>
                </c:pt>
                <c:pt idx="180">
                  <c:v>25/06/2022</c:v>
                </c:pt>
                <c:pt idx="181">
                  <c:v>26/06/2022</c:v>
                </c:pt>
                <c:pt idx="182">
                  <c:v>27/06/2022</c:v>
                </c:pt>
                <c:pt idx="183">
                  <c:v>28/06/2022</c:v>
                </c:pt>
                <c:pt idx="184">
                  <c:v>29/06/2022</c:v>
                </c:pt>
                <c:pt idx="185">
                  <c:v>30/06/2022</c:v>
                </c:pt>
                <c:pt idx="186">
                  <c:v>01/07/2022</c:v>
                </c:pt>
                <c:pt idx="187">
                  <c:v>02/07/2022</c:v>
                </c:pt>
                <c:pt idx="188">
                  <c:v>03/07/2022</c:v>
                </c:pt>
                <c:pt idx="189">
                  <c:v>04/07/2022</c:v>
                </c:pt>
                <c:pt idx="190">
                  <c:v>05/07/2022</c:v>
                </c:pt>
                <c:pt idx="191">
                  <c:v>06/07/2022</c:v>
                </c:pt>
                <c:pt idx="192">
                  <c:v>07/07/2022</c:v>
                </c:pt>
                <c:pt idx="193">
                  <c:v>08/07/2022</c:v>
                </c:pt>
                <c:pt idx="194">
                  <c:v>09/07/2022</c:v>
                </c:pt>
                <c:pt idx="195">
                  <c:v>10/07/2022</c:v>
                </c:pt>
                <c:pt idx="196">
                  <c:v>11/07/2022</c:v>
                </c:pt>
                <c:pt idx="197">
                  <c:v>12/07/2022</c:v>
                </c:pt>
                <c:pt idx="198">
                  <c:v>13/07/2022</c:v>
                </c:pt>
                <c:pt idx="199">
                  <c:v>14/07/2022</c:v>
                </c:pt>
                <c:pt idx="200">
                  <c:v>15/07/2022</c:v>
                </c:pt>
                <c:pt idx="201">
                  <c:v>16/07/2022</c:v>
                </c:pt>
                <c:pt idx="202">
                  <c:v>17/07/2022</c:v>
                </c:pt>
                <c:pt idx="203">
                  <c:v>18/07/2022</c:v>
                </c:pt>
                <c:pt idx="204">
                  <c:v>19/07/2022</c:v>
                </c:pt>
                <c:pt idx="205">
                  <c:v>20/07/2022</c:v>
                </c:pt>
                <c:pt idx="206">
                  <c:v>21/07/2022</c:v>
                </c:pt>
                <c:pt idx="207">
                  <c:v>22/07/2022</c:v>
                </c:pt>
                <c:pt idx="208">
                  <c:v>23/07/2022</c:v>
                </c:pt>
                <c:pt idx="209">
                  <c:v>24/07/2022</c:v>
                </c:pt>
                <c:pt idx="210">
                  <c:v>25/07/2022</c:v>
                </c:pt>
                <c:pt idx="211">
                  <c:v>26/07/2022</c:v>
                </c:pt>
                <c:pt idx="212">
                  <c:v>27/07/2022</c:v>
                </c:pt>
                <c:pt idx="213">
                  <c:v>28/07/2022</c:v>
                </c:pt>
                <c:pt idx="214">
                  <c:v>29/07/2022</c:v>
                </c:pt>
                <c:pt idx="215">
                  <c:v>30/07/2022</c:v>
                </c:pt>
                <c:pt idx="216">
                  <c:v>31/07/2022</c:v>
                </c:pt>
                <c:pt idx="217">
                  <c:v>01/08/2022</c:v>
                </c:pt>
                <c:pt idx="218">
                  <c:v>02/08/2022</c:v>
                </c:pt>
                <c:pt idx="219">
                  <c:v>03/08/2022</c:v>
                </c:pt>
                <c:pt idx="220">
                  <c:v>04/08/2022</c:v>
                </c:pt>
                <c:pt idx="221">
                  <c:v>05/08/2022</c:v>
                </c:pt>
                <c:pt idx="222">
                  <c:v>06/08/2022</c:v>
                </c:pt>
                <c:pt idx="223">
                  <c:v>07/08/2022</c:v>
                </c:pt>
                <c:pt idx="224">
                  <c:v>08/08/2022</c:v>
                </c:pt>
                <c:pt idx="225">
                  <c:v>09/08/2022</c:v>
                </c:pt>
                <c:pt idx="226">
                  <c:v>10/08/2022</c:v>
                </c:pt>
                <c:pt idx="227">
                  <c:v>11/08/2022</c:v>
                </c:pt>
                <c:pt idx="228">
                  <c:v>12/08/2022</c:v>
                </c:pt>
                <c:pt idx="229">
                  <c:v>13/08/2022</c:v>
                </c:pt>
                <c:pt idx="230">
                  <c:v>14/08/2022</c:v>
                </c:pt>
                <c:pt idx="231">
                  <c:v>15/08/2022</c:v>
                </c:pt>
                <c:pt idx="232">
                  <c:v>16/08/2022</c:v>
                </c:pt>
                <c:pt idx="233">
                  <c:v>17/08/2022</c:v>
                </c:pt>
                <c:pt idx="234">
                  <c:v>18/08/2022</c:v>
                </c:pt>
                <c:pt idx="235">
                  <c:v>19/08/2022</c:v>
                </c:pt>
                <c:pt idx="236">
                  <c:v>20/08/2022</c:v>
                </c:pt>
                <c:pt idx="237">
                  <c:v>21/08/2022</c:v>
                </c:pt>
                <c:pt idx="238">
                  <c:v>22/08/2022</c:v>
                </c:pt>
                <c:pt idx="239">
                  <c:v>23/08/2022</c:v>
                </c:pt>
                <c:pt idx="240">
                  <c:v>24/08/2022</c:v>
                </c:pt>
                <c:pt idx="241">
                  <c:v>25/08/2022</c:v>
                </c:pt>
                <c:pt idx="242">
                  <c:v>26/08/2022</c:v>
                </c:pt>
                <c:pt idx="243">
                  <c:v>27/08/2022</c:v>
                </c:pt>
                <c:pt idx="244">
                  <c:v>28/08/2022</c:v>
                </c:pt>
                <c:pt idx="245">
                  <c:v>29/08/2022</c:v>
                </c:pt>
                <c:pt idx="246">
                  <c:v>30/08/2022</c:v>
                </c:pt>
                <c:pt idx="247">
                  <c:v>31/08/2022</c:v>
                </c:pt>
                <c:pt idx="248">
                  <c:v>01/09/2022</c:v>
                </c:pt>
                <c:pt idx="249">
                  <c:v>02/09/2022</c:v>
                </c:pt>
                <c:pt idx="250">
                  <c:v>03/09/2022</c:v>
                </c:pt>
                <c:pt idx="251">
                  <c:v>04/09/2022</c:v>
                </c:pt>
                <c:pt idx="252">
                  <c:v>05/09/2022</c:v>
                </c:pt>
                <c:pt idx="253">
                  <c:v>06/09/2022</c:v>
                </c:pt>
                <c:pt idx="254">
                  <c:v>07/09/2022</c:v>
                </c:pt>
                <c:pt idx="255">
                  <c:v>08/09/2022</c:v>
                </c:pt>
                <c:pt idx="256">
                  <c:v>09/09/2022</c:v>
                </c:pt>
                <c:pt idx="257">
                  <c:v>10/09/2022</c:v>
                </c:pt>
                <c:pt idx="258">
                  <c:v>11/09/2022</c:v>
                </c:pt>
                <c:pt idx="259">
                  <c:v>12/09/2022</c:v>
                </c:pt>
                <c:pt idx="260">
                  <c:v>13/09/2022</c:v>
                </c:pt>
                <c:pt idx="261">
                  <c:v>14/09/2022</c:v>
                </c:pt>
                <c:pt idx="262">
                  <c:v>15/09/2022</c:v>
                </c:pt>
                <c:pt idx="263">
                  <c:v>16/09/2022</c:v>
                </c:pt>
                <c:pt idx="264">
                  <c:v>17/09/2022</c:v>
                </c:pt>
                <c:pt idx="265">
                  <c:v>18/09/2022</c:v>
                </c:pt>
                <c:pt idx="266">
                  <c:v>19/09/2022</c:v>
                </c:pt>
                <c:pt idx="267">
                  <c:v>20/09/2022</c:v>
                </c:pt>
                <c:pt idx="268">
                  <c:v>21/09/2022</c:v>
                </c:pt>
                <c:pt idx="269">
                  <c:v>22/09/2022</c:v>
                </c:pt>
                <c:pt idx="270">
                  <c:v>23/09/2022</c:v>
                </c:pt>
                <c:pt idx="271">
                  <c:v>24/09/2022</c:v>
                </c:pt>
                <c:pt idx="272">
                  <c:v>25/09/2022</c:v>
                </c:pt>
                <c:pt idx="273">
                  <c:v>26/09/2022</c:v>
                </c:pt>
                <c:pt idx="274">
                  <c:v>27/09/2022</c:v>
                </c:pt>
                <c:pt idx="275">
                  <c:v>28/09/2022</c:v>
                </c:pt>
                <c:pt idx="276">
                  <c:v>29/09/2022</c:v>
                </c:pt>
                <c:pt idx="277">
                  <c:v>30/09/2022</c:v>
                </c:pt>
                <c:pt idx="278">
                  <c:v>01/10/2022</c:v>
                </c:pt>
                <c:pt idx="279">
                  <c:v>02/10/2022</c:v>
                </c:pt>
                <c:pt idx="280">
                  <c:v>03/10/2022</c:v>
                </c:pt>
                <c:pt idx="281">
                  <c:v>04/10/2022</c:v>
                </c:pt>
                <c:pt idx="282">
                  <c:v>05/10/2022</c:v>
                </c:pt>
                <c:pt idx="283">
                  <c:v>06/10/2022</c:v>
                </c:pt>
                <c:pt idx="284">
                  <c:v>07/10/2022</c:v>
                </c:pt>
                <c:pt idx="285">
                  <c:v>08/10/2022</c:v>
                </c:pt>
                <c:pt idx="286">
                  <c:v>09/10/2022</c:v>
                </c:pt>
                <c:pt idx="287">
                  <c:v>10/10/2022</c:v>
                </c:pt>
                <c:pt idx="288">
                  <c:v>11/10/2022</c:v>
                </c:pt>
                <c:pt idx="289">
                  <c:v>12/10/2022</c:v>
                </c:pt>
                <c:pt idx="290">
                  <c:v>13/10/2022</c:v>
                </c:pt>
                <c:pt idx="291">
                  <c:v>14/10/2022</c:v>
                </c:pt>
                <c:pt idx="292">
                  <c:v>15/10/2022</c:v>
                </c:pt>
                <c:pt idx="293">
                  <c:v>16/10/2022</c:v>
                </c:pt>
                <c:pt idx="294">
                  <c:v>17/10/2022</c:v>
                </c:pt>
                <c:pt idx="295">
                  <c:v>18/10/2022</c:v>
                </c:pt>
                <c:pt idx="296">
                  <c:v>19/10/2022</c:v>
                </c:pt>
                <c:pt idx="297">
                  <c:v>20/10/2022</c:v>
                </c:pt>
                <c:pt idx="298">
                  <c:v>21/10/2022</c:v>
                </c:pt>
                <c:pt idx="299">
                  <c:v>22/10/2022</c:v>
                </c:pt>
                <c:pt idx="300">
                  <c:v>23/10/2022</c:v>
                </c:pt>
                <c:pt idx="301">
                  <c:v>24/10/2022</c:v>
                </c:pt>
                <c:pt idx="302">
                  <c:v>25/10/2022</c:v>
                </c:pt>
                <c:pt idx="303">
                  <c:v>26/10/2022</c:v>
                </c:pt>
                <c:pt idx="304">
                  <c:v>27/10/2022</c:v>
                </c:pt>
                <c:pt idx="305">
                  <c:v>28/10/2022</c:v>
                </c:pt>
                <c:pt idx="306">
                  <c:v>29/10/2022</c:v>
                </c:pt>
                <c:pt idx="307">
                  <c:v>30/10/2022</c:v>
                </c:pt>
                <c:pt idx="308">
                  <c:v>31/10/2022</c:v>
                </c:pt>
                <c:pt idx="309">
                  <c:v>01/11/2022</c:v>
                </c:pt>
                <c:pt idx="310">
                  <c:v>02/11/2022</c:v>
                </c:pt>
                <c:pt idx="311">
                  <c:v>03/11/2022</c:v>
                </c:pt>
                <c:pt idx="312">
                  <c:v>04/11/2022</c:v>
                </c:pt>
                <c:pt idx="313">
                  <c:v>05/11/2022</c:v>
                </c:pt>
                <c:pt idx="314">
                  <c:v>06/11/2022</c:v>
                </c:pt>
                <c:pt idx="315">
                  <c:v>07/11/2022</c:v>
                </c:pt>
                <c:pt idx="316">
                  <c:v>08/11/2022</c:v>
                </c:pt>
                <c:pt idx="317">
                  <c:v>09/11/2022</c:v>
                </c:pt>
                <c:pt idx="318">
                  <c:v>10/11/2022</c:v>
                </c:pt>
                <c:pt idx="319">
                  <c:v>11/11/2022</c:v>
                </c:pt>
                <c:pt idx="320">
                  <c:v>12/11/2022</c:v>
                </c:pt>
                <c:pt idx="321">
                  <c:v>13/11/2022</c:v>
                </c:pt>
                <c:pt idx="322">
                  <c:v>14/11/2022</c:v>
                </c:pt>
                <c:pt idx="323">
                  <c:v>15/11/2022</c:v>
                </c:pt>
                <c:pt idx="324">
                  <c:v>16/11/2022</c:v>
                </c:pt>
                <c:pt idx="325">
                  <c:v>17/11/2022</c:v>
                </c:pt>
                <c:pt idx="326">
                  <c:v>18/11/2022</c:v>
                </c:pt>
                <c:pt idx="327">
                  <c:v>19/11/2022</c:v>
                </c:pt>
                <c:pt idx="328">
                  <c:v>20/11/2022</c:v>
                </c:pt>
                <c:pt idx="329">
                  <c:v>21/11/2022</c:v>
                </c:pt>
                <c:pt idx="330">
                  <c:v>22/11/2022</c:v>
                </c:pt>
                <c:pt idx="331">
                  <c:v>23/11/2022</c:v>
                </c:pt>
                <c:pt idx="332">
                  <c:v>24/11/2022</c:v>
                </c:pt>
                <c:pt idx="333">
                  <c:v>25/11/2022</c:v>
                </c:pt>
                <c:pt idx="334">
                  <c:v>26/11/2022</c:v>
                </c:pt>
                <c:pt idx="335">
                  <c:v>27/11/2022</c:v>
                </c:pt>
                <c:pt idx="336">
                  <c:v>28/11/2022</c:v>
                </c:pt>
                <c:pt idx="337">
                  <c:v>29/11/2022</c:v>
                </c:pt>
                <c:pt idx="338">
                  <c:v>30/11/2022</c:v>
                </c:pt>
                <c:pt idx="339">
                  <c:v>01/12/2022</c:v>
                </c:pt>
                <c:pt idx="340">
                  <c:v>02/12/2022</c:v>
                </c:pt>
                <c:pt idx="341">
                  <c:v>03/12/2022</c:v>
                </c:pt>
                <c:pt idx="342">
                  <c:v>04/12/2022</c:v>
                </c:pt>
                <c:pt idx="343">
                  <c:v>05/12/2022</c:v>
                </c:pt>
                <c:pt idx="344">
                  <c:v>06/12/2022</c:v>
                </c:pt>
                <c:pt idx="345">
                  <c:v>07/12/2022</c:v>
                </c:pt>
                <c:pt idx="346">
                  <c:v>08/12/2022</c:v>
                </c:pt>
                <c:pt idx="347">
                  <c:v>09/12/2022</c:v>
                </c:pt>
                <c:pt idx="348">
                  <c:v>10/12/2022</c:v>
                </c:pt>
                <c:pt idx="349">
                  <c:v>11/12/2022</c:v>
                </c:pt>
                <c:pt idx="350">
                  <c:v>12/12/2022</c:v>
                </c:pt>
                <c:pt idx="351">
                  <c:v>13/12/2022</c:v>
                </c:pt>
                <c:pt idx="352">
                  <c:v>14/12/2022</c:v>
                </c:pt>
                <c:pt idx="353">
                  <c:v>15/12/2022</c:v>
                </c:pt>
                <c:pt idx="354">
                  <c:v>16/12/2022</c:v>
                </c:pt>
                <c:pt idx="355">
                  <c:v>17/12/2022</c:v>
                </c:pt>
                <c:pt idx="356">
                  <c:v>18/12/2022</c:v>
                </c:pt>
                <c:pt idx="357">
                  <c:v>19/12/2022</c:v>
                </c:pt>
                <c:pt idx="358">
                  <c:v>20/12/2022</c:v>
                </c:pt>
                <c:pt idx="359">
                  <c:v>21/12/2022</c:v>
                </c:pt>
                <c:pt idx="360">
                  <c:v>22/12/2022</c:v>
                </c:pt>
                <c:pt idx="361">
                  <c:v>23/12/2022</c:v>
                </c:pt>
                <c:pt idx="362">
                  <c:v>24/12/2022</c:v>
                </c:pt>
                <c:pt idx="363">
                  <c:v>25/12/2022</c:v>
                </c:pt>
                <c:pt idx="364">
                  <c:v>26/12/2022</c:v>
                </c:pt>
                <c:pt idx="365">
                  <c:v>27/12/2022</c:v>
                </c:pt>
                <c:pt idx="366">
                  <c:v>28/12/2022</c:v>
                </c:pt>
                <c:pt idx="367">
                  <c:v>29/12/2022</c:v>
                </c:pt>
                <c:pt idx="368">
                  <c:v>30/12/2022</c:v>
                </c:pt>
                <c:pt idx="369">
                  <c:v>31/12/2022</c:v>
                </c:pt>
              </c:strCache>
            </c:strRef>
          </c:xVal>
          <c:yVal>
            <c:numRef>
              <c:f>Daily!$K$1:$K$378</c:f>
              <c:numCache>
                <c:formatCode>General</c:formatCode>
                <c:ptCount val="378"/>
                <c:pt idx="3">
                  <c:v>0</c:v>
                </c:pt>
                <c:pt idx="5" formatCode="0.0">
                  <c:v>13.8</c:v>
                </c:pt>
                <c:pt idx="6" formatCode="0.0">
                  <c:v>12</c:v>
                </c:pt>
                <c:pt idx="7" formatCode="0.0">
                  <c:v>11.4</c:v>
                </c:pt>
                <c:pt idx="14" formatCode="0.0">
                  <c:v>9.1999999999999993</c:v>
                </c:pt>
                <c:pt idx="15" formatCode="0.0">
                  <c:v>10.3</c:v>
                </c:pt>
                <c:pt idx="16" formatCode="0.0">
                  <c:v>8.1</c:v>
                </c:pt>
                <c:pt idx="20" formatCode="0.0">
                  <c:v>9</c:v>
                </c:pt>
                <c:pt idx="23" formatCode="0.0">
                  <c:v>9.5</c:v>
                </c:pt>
                <c:pt idx="24" formatCode="0.0">
                  <c:v>5.3</c:v>
                </c:pt>
                <c:pt idx="25" formatCode="0.0">
                  <c:v>4.7</c:v>
                </c:pt>
                <c:pt idx="27" formatCode="0.0">
                  <c:v>4.9000000000000004</c:v>
                </c:pt>
                <c:pt idx="28" formatCode="0.0">
                  <c:v>4.5999999999999996</c:v>
                </c:pt>
                <c:pt idx="29" formatCode="0.0">
                  <c:v>4.2</c:v>
                </c:pt>
                <c:pt idx="30" formatCode="0.0">
                  <c:v>9.4</c:v>
                </c:pt>
                <c:pt idx="31" formatCode="0.0">
                  <c:v>12.9</c:v>
                </c:pt>
                <c:pt idx="32" formatCode="0.0">
                  <c:v>10.3</c:v>
                </c:pt>
                <c:pt idx="33" formatCode="0.0">
                  <c:v>13.2</c:v>
                </c:pt>
                <c:pt idx="34" formatCode="0.0">
                  <c:v>8.8000000000000007</c:v>
                </c:pt>
                <c:pt idx="35" formatCode="0.0">
                  <c:v>8.1999999999999993</c:v>
                </c:pt>
                <c:pt idx="36" formatCode="0.0">
                  <c:v>14.2</c:v>
                </c:pt>
                <c:pt idx="37" formatCode="0.0">
                  <c:v>12.2</c:v>
                </c:pt>
                <c:pt idx="38" formatCode="0.0">
                  <c:v>10.6</c:v>
                </c:pt>
                <c:pt idx="39" formatCode="0.0">
                  <c:v>8</c:v>
                </c:pt>
                <c:pt idx="41" formatCode="0.0">
                  <c:v>10.9</c:v>
                </c:pt>
                <c:pt idx="42" formatCode="0.0">
                  <c:v>11</c:v>
                </c:pt>
                <c:pt idx="43" formatCode="0.0">
                  <c:v>13.6</c:v>
                </c:pt>
                <c:pt idx="44" formatCode="0.0">
                  <c:v>12</c:v>
                </c:pt>
                <c:pt idx="45" formatCode="0.0">
                  <c:v>8</c:v>
                </c:pt>
                <c:pt idx="46" formatCode="0.0">
                  <c:v>8.6999999999999993</c:v>
                </c:pt>
                <c:pt idx="47" formatCode="0.0">
                  <c:v>8.6999999999999993</c:v>
                </c:pt>
                <c:pt idx="48" formatCode="0.0">
                  <c:v>10</c:v>
                </c:pt>
                <c:pt idx="49" formatCode="0.0">
                  <c:v>9</c:v>
                </c:pt>
                <c:pt idx="50" formatCode="0.0">
                  <c:v>12.2</c:v>
                </c:pt>
                <c:pt idx="51" formatCode="0.0">
                  <c:v>14.4</c:v>
                </c:pt>
                <c:pt idx="53" formatCode="0.0">
                  <c:v>10.1</c:v>
                </c:pt>
                <c:pt idx="54" formatCode="0.0">
                  <c:v>11.1</c:v>
                </c:pt>
                <c:pt idx="55" formatCode="0.0">
                  <c:v>12.3</c:v>
                </c:pt>
                <c:pt idx="56" formatCode="0.0">
                  <c:v>11.3</c:v>
                </c:pt>
                <c:pt idx="57" formatCode="0.0">
                  <c:v>13.1</c:v>
                </c:pt>
                <c:pt idx="58" formatCode="0.0">
                  <c:v>10.3</c:v>
                </c:pt>
                <c:pt idx="59" formatCode="0.0">
                  <c:v>7.8</c:v>
                </c:pt>
                <c:pt idx="60" formatCode="0.0">
                  <c:v>11.1</c:v>
                </c:pt>
                <c:pt idx="61" formatCode="0.0">
                  <c:v>10.7</c:v>
                </c:pt>
                <c:pt idx="62" formatCode="0.0">
                  <c:v>10.9</c:v>
                </c:pt>
                <c:pt idx="63" formatCode="0.0">
                  <c:v>11.4</c:v>
                </c:pt>
                <c:pt idx="64" formatCode="0.0">
                  <c:v>7.7</c:v>
                </c:pt>
                <c:pt idx="65" formatCode="0.0">
                  <c:v>7.9</c:v>
                </c:pt>
                <c:pt idx="66" formatCode="0.0">
                  <c:v>11.5</c:v>
                </c:pt>
                <c:pt idx="67" formatCode="0.0">
                  <c:v>9.1999999999999993</c:v>
                </c:pt>
                <c:pt idx="68" formatCode="0.0">
                  <c:v>8</c:v>
                </c:pt>
                <c:pt idx="69" formatCode="0.0">
                  <c:v>7.3</c:v>
                </c:pt>
                <c:pt idx="70" formatCode="0.0">
                  <c:v>8</c:v>
                </c:pt>
                <c:pt idx="72" formatCode="0.0">
                  <c:v>12.5</c:v>
                </c:pt>
                <c:pt idx="73" formatCode="0.0">
                  <c:v>13.6</c:v>
                </c:pt>
                <c:pt idx="74" formatCode="0.0">
                  <c:v>12.1</c:v>
                </c:pt>
                <c:pt idx="75" formatCode="0.0">
                  <c:v>12.1</c:v>
                </c:pt>
                <c:pt idx="76" formatCode="0.0">
                  <c:v>13</c:v>
                </c:pt>
                <c:pt idx="77" formatCode="0.0">
                  <c:v>13.6</c:v>
                </c:pt>
                <c:pt idx="78" formatCode="0.0">
                  <c:v>14.5</c:v>
                </c:pt>
                <c:pt idx="79" formatCode="0.0">
                  <c:v>10</c:v>
                </c:pt>
                <c:pt idx="80" formatCode="0.0">
                  <c:v>13.6</c:v>
                </c:pt>
                <c:pt idx="81" formatCode="0.0">
                  <c:v>15.6</c:v>
                </c:pt>
                <c:pt idx="82" formatCode="0.0">
                  <c:v>15.6</c:v>
                </c:pt>
                <c:pt idx="83" formatCode="0.0">
                  <c:v>11.6</c:v>
                </c:pt>
                <c:pt idx="84" formatCode="0.0">
                  <c:v>15.6</c:v>
                </c:pt>
                <c:pt idx="85" formatCode="0.0">
                  <c:v>19.100000000000001</c:v>
                </c:pt>
                <c:pt idx="88" formatCode="0.0">
                  <c:v>17</c:v>
                </c:pt>
                <c:pt idx="89" formatCode="0.0">
                  <c:v>17.399999999999999</c:v>
                </c:pt>
                <c:pt idx="90" formatCode="0.0">
                  <c:v>11.8</c:v>
                </c:pt>
                <c:pt idx="91" formatCode="0.0">
                  <c:v>16.399999999999999</c:v>
                </c:pt>
                <c:pt idx="92" formatCode="0.0">
                  <c:v>9.1999999999999993</c:v>
                </c:pt>
                <c:pt idx="94" formatCode="0.0">
                  <c:v>7.1</c:v>
                </c:pt>
                <c:pt idx="95" formatCode="0.0">
                  <c:v>8.9</c:v>
                </c:pt>
                <c:pt idx="96" formatCode="0.0">
                  <c:v>9.8000000000000007</c:v>
                </c:pt>
                <c:pt idx="97" formatCode="0.0">
                  <c:v>9.6</c:v>
                </c:pt>
                <c:pt idx="98" formatCode="0.0">
                  <c:v>15.1</c:v>
                </c:pt>
                <c:pt idx="102" formatCode="0.0">
                  <c:v>11.7</c:v>
                </c:pt>
                <c:pt idx="103" formatCode="0.0">
                  <c:v>12</c:v>
                </c:pt>
                <c:pt idx="104" formatCode="0.0">
                  <c:v>13.4</c:v>
                </c:pt>
                <c:pt idx="105" formatCode="0.0">
                  <c:v>17.899999999999999</c:v>
                </c:pt>
                <c:pt idx="106" formatCode="0.0">
                  <c:v>16.2</c:v>
                </c:pt>
                <c:pt idx="109" formatCode="0.0">
                  <c:v>21.7</c:v>
                </c:pt>
                <c:pt idx="110" formatCode="0.0">
                  <c:v>20.7</c:v>
                </c:pt>
                <c:pt idx="111" formatCode="0.0">
                  <c:v>19.600000000000001</c:v>
                </c:pt>
                <c:pt idx="113">
                  <c:v>15.6</c:v>
                </c:pt>
                <c:pt idx="114" formatCode="0.0">
                  <c:v>18.5</c:v>
                </c:pt>
                <c:pt idx="115" formatCode="0.0">
                  <c:v>18.8</c:v>
                </c:pt>
                <c:pt idx="116" formatCode="0.0">
                  <c:v>14.9</c:v>
                </c:pt>
                <c:pt idx="117" formatCode="0.0">
                  <c:v>16.8</c:v>
                </c:pt>
                <c:pt idx="118" formatCode="0.0">
                  <c:v>17.2</c:v>
                </c:pt>
                <c:pt idx="119" formatCode="0.0">
                  <c:v>14.9</c:v>
                </c:pt>
                <c:pt idx="120" formatCode="0.0">
                  <c:v>15.6</c:v>
                </c:pt>
                <c:pt idx="121" formatCode="0.0">
                  <c:v>10.5</c:v>
                </c:pt>
                <c:pt idx="122" formatCode="0.0">
                  <c:v>12.4</c:v>
                </c:pt>
                <c:pt idx="123" formatCode="0.0">
                  <c:v>11.5</c:v>
                </c:pt>
                <c:pt idx="124" formatCode="0.0">
                  <c:v>17.2</c:v>
                </c:pt>
                <c:pt idx="125" formatCode="0.0">
                  <c:v>12.8</c:v>
                </c:pt>
                <c:pt idx="127" formatCode="0.0">
                  <c:v>16.100000000000001</c:v>
                </c:pt>
                <c:pt idx="128" formatCode="0.0">
                  <c:v>17.8</c:v>
                </c:pt>
                <c:pt idx="129" formatCode="0.0">
                  <c:v>19.8</c:v>
                </c:pt>
                <c:pt idx="130" formatCode="0.0">
                  <c:v>19.100000000000001</c:v>
                </c:pt>
                <c:pt idx="132" formatCode="0.0">
                  <c:v>19.7</c:v>
                </c:pt>
                <c:pt idx="133" formatCode="0.0">
                  <c:v>22.2</c:v>
                </c:pt>
                <c:pt idx="134" formatCode="0.0">
                  <c:v>19.3</c:v>
                </c:pt>
                <c:pt idx="135" formatCode="0.0">
                  <c:v>16.899999999999999</c:v>
                </c:pt>
                <c:pt idx="136" formatCode="0.0">
                  <c:v>17.3</c:v>
                </c:pt>
                <c:pt idx="137" formatCode="0.0">
                  <c:v>18.8</c:v>
                </c:pt>
                <c:pt idx="138" formatCode="0.0">
                  <c:v>21.4</c:v>
                </c:pt>
                <c:pt idx="139" formatCode="0.0">
                  <c:v>17.399999999999999</c:v>
                </c:pt>
                <c:pt idx="142" formatCode="0.0">
                  <c:v>20.5</c:v>
                </c:pt>
                <c:pt idx="143">
                  <c:v>20.3</c:v>
                </c:pt>
                <c:pt idx="144" formatCode="0.0">
                  <c:v>17.899999999999999</c:v>
                </c:pt>
                <c:pt idx="145" formatCode="0.0">
                  <c:v>19.7</c:v>
                </c:pt>
                <c:pt idx="146" formatCode="0.0">
                  <c:v>22.7</c:v>
                </c:pt>
                <c:pt idx="148" formatCode="0.0">
                  <c:v>18.2</c:v>
                </c:pt>
                <c:pt idx="149" formatCode="0.0">
                  <c:v>18.600000000000001</c:v>
                </c:pt>
                <c:pt idx="151" formatCode="0.0">
                  <c:v>19.600000000000001</c:v>
                </c:pt>
                <c:pt idx="152" formatCode="0.0">
                  <c:v>18.899999999999999</c:v>
                </c:pt>
                <c:pt idx="153" formatCode="0.0">
                  <c:v>15.9</c:v>
                </c:pt>
                <c:pt idx="155" formatCode="0.0">
                  <c:v>16.8</c:v>
                </c:pt>
                <c:pt idx="156" formatCode="0.0">
                  <c:v>19.100000000000001</c:v>
                </c:pt>
                <c:pt idx="157" formatCode="0.0">
                  <c:v>20.7</c:v>
                </c:pt>
                <c:pt idx="158" formatCode="0.0">
                  <c:v>22.2</c:v>
                </c:pt>
                <c:pt idx="162" formatCode="0.0">
                  <c:v>22</c:v>
                </c:pt>
                <c:pt idx="163" formatCode="0.0">
                  <c:v>21.3</c:v>
                </c:pt>
                <c:pt idx="165" formatCode="0.0">
                  <c:v>22.6</c:v>
                </c:pt>
                <c:pt idx="166" formatCode="0.0">
                  <c:v>21.6</c:v>
                </c:pt>
                <c:pt idx="167" formatCode="0.0">
                  <c:v>20.9</c:v>
                </c:pt>
                <c:pt idx="169" formatCode="0.0">
                  <c:v>24.2</c:v>
                </c:pt>
                <c:pt idx="171" formatCode="0.0">
                  <c:v>27.6</c:v>
                </c:pt>
                <c:pt idx="172" formatCode="0.0">
                  <c:v>31.7</c:v>
                </c:pt>
                <c:pt idx="173" formatCode="0.0">
                  <c:v>17.5</c:v>
                </c:pt>
                <c:pt idx="174">
                  <c:v>18.2</c:v>
                </c:pt>
                <c:pt idx="175" formatCode="0.0">
                  <c:v>21</c:v>
                </c:pt>
                <c:pt idx="176" formatCode="0.0">
                  <c:v>24.4</c:v>
                </c:pt>
                <c:pt idx="177" formatCode="0.0">
                  <c:v>27.2</c:v>
                </c:pt>
                <c:pt idx="178" formatCode="0.0">
                  <c:v>23.8</c:v>
                </c:pt>
                <c:pt idx="179" formatCode="0.0">
                  <c:v>21.3</c:v>
                </c:pt>
                <c:pt idx="181" formatCode="0.0">
                  <c:v>20.9</c:v>
                </c:pt>
                <c:pt idx="182" formatCode="0.0">
                  <c:v>20.100000000000001</c:v>
                </c:pt>
                <c:pt idx="184" formatCode="0.0">
                  <c:v>21.4</c:v>
                </c:pt>
                <c:pt idx="185" formatCode="0.0">
                  <c:v>18.899999999999999</c:v>
                </c:pt>
                <c:pt idx="188" formatCode="0.0">
                  <c:v>21.3</c:v>
                </c:pt>
                <c:pt idx="190" formatCode="0.0">
                  <c:v>22.1</c:v>
                </c:pt>
                <c:pt idx="191" formatCode="0.0">
                  <c:v>24.3</c:v>
                </c:pt>
                <c:pt idx="192" formatCode="0.0">
                  <c:v>24.8</c:v>
                </c:pt>
                <c:pt idx="193" formatCode="0.0">
                  <c:v>27.7</c:v>
                </c:pt>
                <c:pt idx="194" formatCode="0.0">
                  <c:v>26.8</c:v>
                </c:pt>
                <c:pt idx="195" formatCode="0.0">
                  <c:v>29.3</c:v>
                </c:pt>
                <c:pt idx="196" formatCode="0.0">
                  <c:v>31.2</c:v>
                </c:pt>
                <c:pt idx="197" formatCode="0.0">
                  <c:v>28.8</c:v>
                </c:pt>
                <c:pt idx="198" formatCode="0.0">
                  <c:v>26.7</c:v>
                </c:pt>
                <c:pt idx="199" formatCode="0.0">
                  <c:v>24.2</c:v>
                </c:pt>
                <c:pt idx="200" formatCode="0.0">
                  <c:v>24.5</c:v>
                </c:pt>
                <c:pt idx="201" formatCode="0.0">
                  <c:v>28.3</c:v>
                </c:pt>
                <c:pt idx="202" formatCode="0.0">
                  <c:v>30.1</c:v>
                </c:pt>
                <c:pt idx="203" formatCode="0.0">
                  <c:v>36.299999999999997</c:v>
                </c:pt>
                <c:pt idx="204" formatCode="0.0">
                  <c:v>38</c:v>
                </c:pt>
                <c:pt idx="205" formatCode="0.0">
                  <c:v>24.6</c:v>
                </c:pt>
                <c:pt idx="206" formatCode="0.0">
                  <c:v>22.8</c:v>
                </c:pt>
                <c:pt idx="207" formatCode="0.0">
                  <c:v>23.2</c:v>
                </c:pt>
                <c:pt idx="208" formatCode="0.0">
                  <c:v>24.5</c:v>
                </c:pt>
                <c:pt idx="209" formatCode="0.0">
                  <c:v>26.9</c:v>
                </c:pt>
                <c:pt idx="210" formatCode="0.0">
                  <c:v>22.8</c:v>
                </c:pt>
                <c:pt idx="212" formatCode="0.0">
                  <c:v>22.5</c:v>
                </c:pt>
                <c:pt idx="213" formatCode="0.0">
                  <c:v>24.7</c:v>
                </c:pt>
                <c:pt idx="214" formatCode="0.0">
                  <c:v>26.7</c:v>
                </c:pt>
                <c:pt idx="215" formatCode="0.0">
                  <c:v>24</c:v>
                </c:pt>
                <c:pt idx="216" formatCode="0.0">
                  <c:v>25.6</c:v>
                </c:pt>
                <c:pt idx="239" formatCode="0.0">
                  <c:v>26.7</c:v>
                </c:pt>
                <c:pt idx="240" formatCode="0.0">
                  <c:v>27.7</c:v>
                </c:pt>
                <c:pt idx="243" formatCode="0.0">
                  <c:v>19.7</c:v>
                </c:pt>
                <c:pt idx="249" formatCode="0.0">
                  <c:v>22.7</c:v>
                </c:pt>
                <c:pt idx="250" formatCode="0.0">
                  <c:v>23.2</c:v>
                </c:pt>
                <c:pt idx="251" formatCode="0.0">
                  <c:v>22.4</c:v>
                </c:pt>
                <c:pt idx="252" formatCode="0.0">
                  <c:v>22</c:v>
                </c:pt>
                <c:pt idx="253" formatCode="0.0">
                  <c:v>21.3</c:v>
                </c:pt>
                <c:pt idx="254" formatCode="0.0">
                  <c:v>21.6</c:v>
                </c:pt>
                <c:pt idx="260" formatCode="0.0">
                  <c:v>19.399999999999999</c:v>
                </c:pt>
                <c:pt idx="261" formatCode="0.0">
                  <c:v>21.8</c:v>
                </c:pt>
                <c:pt idx="262" formatCode="0.0">
                  <c:v>18.7</c:v>
                </c:pt>
                <c:pt idx="263" formatCode="0.0">
                  <c:v>17.8</c:v>
                </c:pt>
                <c:pt idx="264" formatCode="0.0">
                  <c:v>17.8</c:v>
                </c:pt>
                <c:pt idx="265" formatCode="0.0">
                  <c:v>18.100000000000001</c:v>
                </c:pt>
                <c:pt idx="266" formatCode="0.0">
                  <c:v>17.8</c:v>
                </c:pt>
                <c:pt idx="267" formatCode="0.0">
                  <c:v>20.399999999999999</c:v>
                </c:pt>
                <c:pt idx="268" formatCode="0.0">
                  <c:v>20.3</c:v>
                </c:pt>
                <c:pt idx="269" formatCode="0.0">
                  <c:v>20</c:v>
                </c:pt>
                <c:pt idx="270" formatCode="0.0">
                  <c:v>19.3</c:v>
                </c:pt>
                <c:pt idx="271" formatCode="0.0">
                  <c:v>17.600000000000001</c:v>
                </c:pt>
                <c:pt idx="272" formatCode="0.0">
                  <c:v>16.3</c:v>
                </c:pt>
                <c:pt idx="273" formatCode="0.0">
                  <c:v>16.2</c:v>
                </c:pt>
                <c:pt idx="274" formatCode="0.0">
                  <c:v>14.5</c:v>
                </c:pt>
                <c:pt idx="275" formatCode="0.0">
                  <c:v>16.3</c:v>
                </c:pt>
                <c:pt idx="276" formatCode="0.0">
                  <c:v>15.8</c:v>
                </c:pt>
                <c:pt idx="277" formatCode="0.0">
                  <c:v>15.2</c:v>
                </c:pt>
                <c:pt idx="278" formatCode="0.0">
                  <c:v>19.2</c:v>
                </c:pt>
                <c:pt idx="279" formatCode="0.0">
                  <c:v>18.7</c:v>
                </c:pt>
                <c:pt idx="280" formatCode="0.0">
                  <c:v>18</c:v>
                </c:pt>
                <c:pt idx="281" formatCode="0.0">
                  <c:v>19.600000000000001</c:v>
                </c:pt>
                <c:pt idx="284" formatCode="0.0">
                  <c:v>19</c:v>
                </c:pt>
                <c:pt idx="285" formatCode="0.0">
                  <c:v>16.5</c:v>
                </c:pt>
                <c:pt idx="286" formatCode="0.0">
                  <c:v>18</c:v>
                </c:pt>
                <c:pt idx="287" formatCode="0.0">
                  <c:v>16.3</c:v>
                </c:pt>
                <c:pt idx="288" formatCode="0.0">
                  <c:v>15.9</c:v>
                </c:pt>
                <c:pt idx="289" formatCode="0.0">
                  <c:v>16.5</c:v>
                </c:pt>
                <c:pt idx="290" formatCode="0.0">
                  <c:v>16.100000000000001</c:v>
                </c:pt>
                <c:pt idx="291" formatCode="0.0">
                  <c:v>15.4</c:v>
                </c:pt>
                <c:pt idx="292" formatCode="0.0">
                  <c:v>16.399999999999999</c:v>
                </c:pt>
                <c:pt idx="293" formatCode="0.0">
                  <c:v>16.7</c:v>
                </c:pt>
                <c:pt idx="294" formatCode="0.0">
                  <c:v>19</c:v>
                </c:pt>
                <c:pt idx="295" formatCode="0.0">
                  <c:v>17.899999999999999</c:v>
                </c:pt>
                <c:pt idx="296" formatCode="0.0">
                  <c:v>17.899999999999999</c:v>
                </c:pt>
                <c:pt idx="297" formatCode="0.0">
                  <c:v>16.2</c:v>
                </c:pt>
                <c:pt idx="298" formatCode="0.0">
                  <c:v>16.7</c:v>
                </c:pt>
                <c:pt idx="299" formatCode="0.0">
                  <c:v>17.5</c:v>
                </c:pt>
                <c:pt idx="300" formatCode="0.0">
                  <c:v>18.399999999999999</c:v>
                </c:pt>
                <c:pt idx="301" formatCode="0.0">
                  <c:v>17.2</c:v>
                </c:pt>
                <c:pt idx="302" formatCode="0.0">
                  <c:v>17.100000000000001</c:v>
                </c:pt>
                <c:pt idx="303" formatCode="0.0">
                  <c:v>18.899999999999999</c:v>
                </c:pt>
                <c:pt idx="304" formatCode="0.0">
                  <c:v>19.7</c:v>
                </c:pt>
                <c:pt idx="305" formatCode="0.0">
                  <c:v>17.600000000000001</c:v>
                </c:pt>
                <c:pt idx="306" formatCode="0.0">
                  <c:v>21</c:v>
                </c:pt>
                <c:pt idx="307" formatCode="0.0">
                  <c:v>16.100000000000001</c:v>
                </c:pt>
                <c:pt idx="308" formatCode="0.0">
                  <c:v>16.2</c:v>
                </c:pt>
                <c:pt idx="309" formatCode="0.0">
                  <c:v>14.9</c:v>
                </c:pt>
                <c:pt idx="310" formatCode="0.0">
                  <c:v>14.5</c:v>
                </c:pt>
                <c:pt idx="311" formatCode="0.0">
                  <c:v>12.2</c:v>
                </c:pt>
                <c:pt idx="312" formatCode="0.0">
                  <c:v>12.5</c:v>
                </c:pt>
                <c:pt idx="313" formatCode="0.0">
                  <c:v>13.2</c:v>
                </c:pt>
                <c:pt idx="314" formatCode="0.0">
                  <c:v>13.3</c:v>
                </c:pt>
                <c:pt idx="315" formatCode="0.0">
                  <c:v>15</c:v>
                </c:pt>
                <c:pt idx="316" formatCode="0.0">
                  <c:v>15.5</c:v>
                </c:pt>
                <c:pt idx="317" formatCode="0.0">
                  <c:v>13.6</c:v>
                </c:pt>
                <c:pt idx="318" formatCode="0.0">
                  <c:v>15.3</c:v>
                </c:pt>
                <c:pt idx="319" formatCode="0.0">
                  <c:v>15.8</c:v>
                </c:pt>
                <c:pt idx="320" formatCode="0.0">
                  <c:v>15.8</c:v>
                </c:pt>
                <c:pt idx="321" formatCode="0.0">
                  <c:v>15.2</c:v>
                </c:pt>
                <c:pt idx="322" formatCode="0.0">
                  <c:v>14.1</c:v>
                </c:pt>
                <c:pt idx="323" formatCode="0.0">
                  <c:v>13.7</c:v>
                </c:pt>
                <c:pt idx="324" formatCode="0.0">
                  <c:v>11.3</c:v>
                </c:pt>
                <c:pt idx="325" formatCode="0.0">
                  <c:v>11.4</c:v>
                </c:pt>
                <c:pt idx="326" formatCode="0.0">
                  <c:v>11.9</c:v>
                </c:pt>
                <c:pt idx="327" formatCode="0.0">
                  <c:v>10.9</c:v>
                </c:pt>
                <c:pt idx="328" formatCode="0.0">
                  <c:v>11</c:v>
                </c:pt>
                <c:pt idx="329" formatCode="0.0">
                  <c:v>8.6999999999999993</c:v>
                </c:pt>
                <c:pt idx="330" formatCode="0.0">
                  <c:v>10.199999999999999</c:v>
                </c:pt>
                <c:pt idx="331" formatCode="0.0">
                  <c:v>12.3</c:v>
                </c:pt>
                <c:pt idx="332" formatCode="0.0">
                  <c:v>12.4</c:v>
                </c:pt>
                <c:pt idx="333" formatCode="0.0">
                  <c:v>12.1</c:v>
                </c:pt>
                <c:pt idx="334" formatCode="0.0">
                  <c:v>12.3</c:v>
                </c:pt>
                <c:pt idx="338" formatCode="0.0">
                  <c:v>8.6999999999999993</c:v>
                </c:pt>
                <c:pt idx="339" formatCode="0.0">
                  <c:v>4.4000000000000004</c:v>
                </c:pt>
                <c:pt idx="340" formatCode="0.0">
                  <c:v>6.4</c:v>
                </c:pt>
                <c:pt idx="341" formatCode="0.0">
                  <c:v>7</c:v>
                </c:pt>
                <c:pt idx="342" formatCode="0.0">
                  <c:v>5.2</c:v>
                </c:pt>
                <c:pt idx="343" formatCode="0.0">
                  <c:v>7.4</c:v>
                </c:pt>
                <c:pt idx="344" formatCode="0.0">
                  <c:v>6.9</c:v>
                </c:pt>
                <c:pt idx="345" formatCode="0.0">
                  <c:v>4.9000000000000004</c:v>
                </c:pt>
                <c:pt idx="346" formatCode="0.0">
                  <c:v>3.4</c:v>
                </c:pt>
                <c:pt idx="347" formatCode="0.0">
                  <c:v>4.5</c:v>
                </c:pt>
                <c:pt idx="348" formatCode="0.0">
                  <c:v>3.3</c:v>
                </c:pt>
                <c:pt idx="349" formatCode="0.0">
                  <c:v>-0.4</c:v>
                </c:pt>
                <c:pt idx="350" formatCode="0.0">
                  <c:v>0.3</c:v>
                </c:pt>
                <c:pt idx="351" formatCode="0.0">
                  <c:v>-1.2</c:v>
                </c:pt>
                <c:pt idx="353" formatCode="0.0">
                  <c:v>1.4</c:v>
                </c:pt>
                <c:pt idx="354" formatCode="0.0">
                  <c:v>1.4</c:v>
                </c:pt>
                <c:pt idx="355" formatCode="0.0">
                  <c:v>5.4</c:v>
                </c:pt>
                <c:pt idx="356" formatCode="0.0">
                  <c:v>12.9</c:v>
                </c:pt>
                <c:pt idx="357" formatCode="0.0">
                  <c:v>13.3</c:v>
                </c:pt>
                <c:pt idx="358" formatCode="0.0">
                  <c:v>10.7</c:v>
                </c:pt>
                <c:pt idx="359" formatCode="0.0">
                  <c:v>10.6</c:v>
                </c:pt>
                <c:pt idx="360" formatCode="0.00">
                  <c:v>11.3</c:v>
                </c:pt>
                <c:pt idx="361" formatCode="0.0">
                  <c:v>12.2</c:v>
                </c:pt>
                <c:pt idx="362" formatCode="0.0">
                  <c:v>10.6</c:v>
                </c:pt>
                <c:pt idx="363" formatCode="0.0">
                  <c:v>11.3</c:v>
                </c:pt>
                <c:pt idx="364" formatCode="0.0">
                  <c:v>7.8</c:v>
                </c:pt>
                <c:pt idx="365" formatCode="0.0">
                  <c:v>10.8</c:v>
                </c:pt>
                <c:pt idx="366" formatCode="0.0">
                  <c:v>12.6</c:v>
                </c:pt>
                <c:pt idx="367" formatCode="0.0">
                  <c:v>9.1</c:v>
                </c:pt>
                <c:pt idx="368" formatCode="0.0">
                  <c:v>13.3</c:v>
                </c:pt>
                <c:pt idx="369" formatCode="0.0">
                  <c:v>13</c:v>
                </c:pt>
                <c:pt idx="371">
                  <c:v>0</c:v>
                </c:pt>
                <c:pt idx="372" formatCode="0.000">
                  <c:v>15.609219858156029</c:v>
                </c:pt>
                <c:pt idx="373">
                  <c:v>0</c:v>
                </c:pt>
                <c:pt idx="374" formatCode="0.000">
                  <c:v>38</c:v>
                </c:pt>
                <c:pt idx="375">
                  <c:v>0</c:v>
                </c:pt>
                <c:pt idx="376" formatCode="0.000">
                  <c:v>-1.2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D0-4102-890B-1EECA834BD86}"/>
            </c:ext>
          </c:extLst>
        </c:ser>
        <c:ser>
          <c:idx val="1"/>
          <c:order val="1"/>
          <c:tx>
            <c:v>Merc max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Daily!$A$1:$A$378</c:f>
              <c:strCache>
                <c:ptCount val="370"/>
                <c:pt idx="0">
                  <c:v> RADCLIFFE METEOROLOGICAL STATION, OXFORD </c:v>
                </c:pt>
                <c:pt idx="4">
                  <c:v>Day</c:v>
                </c:pt>
                <c:pt idx="5">
                  <c:v>01/01/2022</c:v>
                </c:pt>
                <c:pt idx="6">
                  <c:v>02/01/2022</c:v>
                </c:pt>
                <c:pt idx="7">
                  <c:v>03/01/2022</c:v>
                </c:pt>
                <c:pt idx="8">
                  <c:v>04/01/2022</c:v>
                </c:pt>
                <c:pt idx="9">
                  <c:v>05/01/2022</c:v>
                </c:pt>
                <c:pt idx="10">
                  <c:v>06/01/2022</c:v>
                </c:pt>
                <c:pt idx="11">
                  <c:v>07/01/2022</c:v>
                </c:pt>
                <c:pt idx="12">
                  <c:v>08/01/2022</c:v>
                </c:pt>
                <c:pt idx="13">
                  <c:v>09/01/2022</c:v>
                </c:pt>
                <c:pt idx="14">
                  <c:v>10/01/2022</c:v>
                </c:pt>
                <c:pt idx="15">
                  <c:v>11/01/2022</c:v>
                </c:pt>
                <c:pt idx="16">
                  <c:v>12/01/2022</c:v>
                </c:pt>
                <c:pt idx="17">
                  <c:v>13/01/2022</c:v>
                </c:pt>
                <c:pt idx="18">
                  <c:v>14/01/2022</c:v>
                </c:pt>
                <c:pt idx="19">
                  <c:v>15/01/2022</c:v>
                </c:pt>
                <c:pt idx="20">
                  <c:v>16/01/2022</c:v>
                </c:pt>
                <c:pt idx="21">
                  <c:v>17/01/2022</c:v>
                </c:pt>
                <c:pt idx="22">
                  <c:v>18/01/2022</c:v>
                </c:pt>
                <c:pt idx="23">
                  <c:v>19/01/2022</c:v>
                </c:pt>
                <c:pt idx="24">
                  <c:v>20/01/2022</c:v>
                </c:pt>
                <c:pt idx="25">
                  <c:v>21/01/2022</c:v>
                </c:pt>
                <c:pt idx="26">
                  <c:v>22/01/2022</c:v>
                </c:pt>
                <c:pt idx="27">
                  <c:v>23/01/2022</c:v>
                </c:pt>
                <c:pt idx="28">
                  <c:v>24/01/2022</c:v>
                </c:pt>
                <c:pt idx="29">
                  <c:v>25/01/2022</c:v>
                </c:pt>
                <c:pt idx="30">
                  <c:v>26/01/2022</c:v>
                </c:pt>
                <c:pt idx="31">
                  <c:v>27/01/2022</c:v>
                </c:pt>
                <c:pt idx="32">
                  <c:v>28/01/2022</c:v>
                </c:pt>
                <c:pt idx="33">
                  <c:v>29/01/2022</c:v>
                </c:pt>
                <c:pt idx="34">
                  <c:v>30/01/2022</c:v>
                </c:pt>
                <c:pt idx="35">
                  <c:v>31/01/2022</c:v>
                </c:pt>
                <c:pt idx="36">
                  <c:v>01/02/2022</c:v>
                </c:pt>
                <c:pt idx="37">
                  <c:v>02/02/2022</c:v>
                </c:pt>
                <c:pt idx="38">
                  <c:v>03/02/2022</c:v>
                </c:pt>
                <c:pt idx="39">
                  <c:v>04/02/2022</c:v>
                </c:pt>
                <c:pt idx="40">
                  <c:v>05/02/2022</c:v>
                </c:pt>
                <c:pt idx="41">
                  <c:v>06/02/2022</c:v>
                </c:pt>
                <c:pt idx="42">
                  <c:v>07/02/2022</c:v>
                </c:pt>
                <c:pt idx="43">
                  <c:v>08/02/2022</c:v>
                </c:pt>
                <c:pt idx="44">
                  <c:v>09/02/2022</c:v>
                </c:pt>
                <c:pt idx="45">
                  <c:v>10/02/2022</c:v>
                </c:pt>
                <c:pt idx="46">
                  <c:v>11/02/2022</c:v>
                </c:pt>
                <c:pt idx="47">
                  <c:v>12/02/2022</c:v>
                </c:pt>
                <c:pt idx="48">
                  <c:v>13/02/2022</c:v>
                </c:pt>
                <c:pt idx="49">
                  <c:v>14/02/2022</c:v>
                </c:pt>
                <c:pt idx="50">
                  <c:v>15/02/2022</c:v>
                </c:pt>
                <c:pt idx="51">
                  <c:v>16/02/2022</c:v>
                </c:pt>
                <c:pt idx="52">
                  <c:v>17/02/2022</c:v>
                </c:pt>
                <c:pt idx="53">
                  <c:v>18/02/2022</c:v>
                </c:pt>
                <c:pt idx="54">
                  <c:v>19/02/2022</c:v>
                </c:pt>
                <c:pt idx="55">
                  <c:v>20/02/2022</c:v>
                </c:pt>
                <c:pt idx="56">
                  <c:v>21/02/2022</c:v>
                </c:pt>
                <c:pt idx="57">
                  <c:v>22/02/2022</c:v>
                </c:pt>
                <c:pt idx="58">
                  <c:v>23/02/2022</c:v>
                </c:pt>
                <c:pt idx="59">
                  <c:v>24/02/2022</c:v>
                </c:pt>
                <c:pt idx="60">
                  <c:v>25/02/2022</c:v>
                </c:pt>
                <c:pt idx="61">
                  <c:v>26/02/2022</c:v>
                </c:pt>
                <c:pt idx="62">
                  <c:v>27/02/2022</c:v>
                </c:pt>
                <c:pt idx="63">
                  <c:v>28/02/2022</c:v>
                </c:pt>
                <c:pt idx="64">
                  <c:v>01/03/2022</c:v>
                </c:pt>
                <c:pt idx="65">
                  <c:v>02/03/2022</c:v>
                </c:pt>
                <c:pt idx="66">
                  <c:v>03/03/2022</c:v>
                </c:pt>
                <c:pt idx="67">
                  <c:v>04/03/2022</c:v>
                </c:pt>
                <c:pt idx="68">
                  <c:v>05/03/2022</c:v>
                </c:pt>
                <c:pt idx="69">
                  <c:v>06/03/2022</c:v>
                </c:pt>
                <c:pt idx="70">
                  <c:v>07/03/2022</c:v>
                </c:pt>
                <c:pt idx="71">
                  <c:v>08/03/2022</c:v>
                </c:pt>
                <c:pt idx="72">
                  <c:v>09/03/2022</c:v>
                </c:pt>
                <c:pt idx="73">
                  <c:v>10/03/2022</c:v>
                </c:pt>
                <c:pt idx="74">
                  <c:v>11/03/2022</c:v>
                </c:pt>
                <c:pt idx="75">
                  <c:v>12/03/2022</c:v>
                </c:pt>
                <c:pt idx="76">
                  <c:v>13/03/2022</c:v>
                </c:pt>
                <c:pt idx="77">
                  <c:v>14/03/2022</c:v>
                </c:pt>
                <c:pt idx="78">
                  <c:v>15/03/2022</c:v>
                </c:pt>
                <c:pt idx="79">
                  <c:v>16/03/2022</c:v>
                </c:pt>
                <c:pt idx="80">
                  <c:v>17/03/2022</c:v>
                </c:pt>
                <c:pt idx="81">
                  <c:v>18/03/2022</c:v>
                </c:pt>
                <c:pt idx="82">
                  <c:v>19/03/2022</c:v>
                </c:pt>
                <c:pt idx="83">
                  <c:v>20/03/2022</c:v>
                </c:pt>
                <c:pt idx="84">
                  <c:v>21/03/2022</c:v>
                </c:pt>
                <c:pt idx="85">
                  <c:v>22/03/2022</c:v>
                </c:pt>
                <c:pt idx="86">
                  <c:v>23/03/2022</c:v>
                </c:pt>
                <c:pt idx="87">
                  <c:v>24/03/2022</c:v>
                </c:pt>
                <c:pt idx="88">
                  <c:v>25/03/2022</c:v>
                </c:pt>
                <c:pt idx="89">
                  <c:v>26/03/2022</c:v>
                </c:pt>
                <c:pt idx="90">
                  <c:v>27/03/2022</c:v>
                </c:pt>
                <c:pt idx="91">
                  <c:v>28/03/2022</c:v>
                </c:pt>
                <c:pt idx="92">
                  <c:v>29/03/2022</c:v>
                </c:pt>
                <c:pt idx="93">
                  <c:v>30/03/2022</c:v>
                </c:pt>
                <c:pt idx="94">
                  <c:v>31/03/2022</c:v>
                </c:pt>
                <c:pt idx="95">
                  <c:v>01/04/2022</c:v>
                </c:pt>
                <c:pt idx="96">
                  <c:v>02/04/2022</c:v>
                </c:pt>
                <c:pt idx="97">
                  <c:v>03/04/2022</c:v>
                </c:pt>
                <c:pt idx="98">
                  <c:v>04/04/2022</c:v>
                </c:pt>
                <c:pt idx="99">
                  <c:v>05/04/2022</c:v>
                </c:pt>
                <c:pt idx="100">
                  <c:v>06/04/2022</c:v>
                </c:pt>
                <c:pt idx="101">
                  <c:v>07/04/2022</c:v>
                </c:pt>
                <c:pt idx="102">
                  <c:v>08/04/2022</c:v>
                </c:pt>
                <c:pt idx="103">
                  <c:v>09/04/2022</c:v>
                </c:pt>
                <c:pt idx="104">
                  <c:v>10/04/2022</c:v>
                </c:pt>
                <c:pt idx="105">
                  <c:v>11/04/2022</c:v>
                </c:pt>
                <c:pt idx="106">
                  <c:v>12/04/2022</c:v>
                </c:pt>
                <c:pt idx="107">
                  <c:v>13/04/2022</c:v>
                </c:pt>
                <c:pt idx="108">
                  <c:v>14/04/2022</c:v>
                </c:pt>
                <c:pt idx="109">
                  <c:v>15/04/2022</c:v>
                </c:pt>
                <c:pt idx="110">
                  <c:v>16/04/2022</c:v>
                </c:pt>
                <c:pt idx="111">
                  <c:v>17/04/2022</c:v>
                </c:pt>
                <c:pt idx="112">
                  <c:v>18/04/2022</c:v>
                </c:pt>
                <c:pt idx="113">
                  <c:v>19/04/2022</c:v>
                </c:pt>
                <c:pt idx="114">
                  <c:v>20/04/2022</c:v>
                </c:pt>
                <c:pt idx="115">
                  <c:v>21/04/2022</c:v>
                </c:pt>
                <c:pt idx="116">
                  <c:v>22/04/2022</c:v>
                </c:pt>
                <c:pt idx="117">
                  <c:v>23/04/2022</c:v>
                </c:pt>
                <c:pt idx="118">
                  <c:v>24/04/2022</c:v>
                </c:pt>
                <c:pt idx="119">
                  <c:v>25/04/2022</c:v>
                </c:pt>
                <c:pt idx="120">
                  <c:v>26/04/2022</c:v>
                </c:pt>
                <c:pt idx="121">
                  <c:v>27/04/2022</c:v>
                </c:pt>
                <c:pt idx="122">
                  <c:v>28/04/2022</c:v>
                </c:pt>
                <c:pt idx="123">
                  <c:v>29/04/2022</c:v>
                </c:pt>
                <c:pt idx="124">
                  <c:v>30/04/2022</c:v>
                </c:pt>
                <c:pt idx="125">
                  <c:v>01/05/2022</c:v>
                </c:pt>
                <c:pt idx="126">
                  <c:v>02/05/2022</c:v>
                </c:pt>
                <c:pt idx="127">
                  <c:v>03/05/2022</c:v>
                </c:pt>
                <c:pt idx="128">
                  <c:v>04/05/2022</c:v>
                </c:pt>
                <c:pt idx="129">
                  <c:v>05/05/2022</c:v>
                </c:pt>
                <c:pt idx="130">
                  <c:v>06/05/2022</c:v>
                </c:pt>
                <c:pt idx="131">
                  <c:v>07/05/2022</c:v>
                </c:pt>
                <c:pt idx="132">
                  <c:v>08/05/2022</c:v>
                </c:pt>
                <c:pt idx="133">
                  <c:v>09/05/2022</c:v>
                </c:pt>
                <c:pt idx="134">
                  <c:v>10/05/2022</c:v>
                </c:pt>
                <c:pt idx="135">
                  <c:v>11/05/2022</c:v>
                </c:pt>
                <c:pt idx="136">
                  <c:v>12/05/2022</c:v>
                </c:pt>
                <c:pt idx="137">
                  <c:v>13/05/2022</c:v>
                </c:pt>
                <c:pt idx="138">
                  <c:v>14/05/2022</c:v>
                </c:pt>
                <c:pt idx="139">
                  <c:v>15/05/2022</c:v>
                </c:pt>
                <c:pt idx="140">
                  <c:v>16/05/2022</c:v>
                </c:pt>
                <c:pt idx="141">
                  <c:v>17/05/2022</c:v>
                </c:pt>
                <c:pt idx="142">
                  <c:v>18/05/2022</c:v>
                </c:pt>
                <c:pt idx="143">
                  <c:v>19/05/2022</c:v>
                </c:pt>
                <c:pt idx="144">
                  <c:v>20/05/2022</c:v>
                </c:pt>
                <c:pt idx="145">
                  <c:v>21/05/2022</c:v>
                </c:pt>
                <c:pt idx="146">
                  <c:v>22/05/2022</c:v>
                </c:pt>
                <c:pt idx="147">
                  <c:v>23/05/2022</c:v>
                </c:pt>
                <c:pt idx="148">
                  <c:v>24/05/2022</c:v>
                </c:pt>
                <c:pt idx="149">
                  <c:v>25/05/2022</c:v>
                </c:pt>
                <c:pt idx="150">
                  <c:v>26/05/2022</c:v>
                </c:pt>
                <c:pt idx="151">
                  <c:v>27/05/2022</c:v>
                </c:pt>
                <c:pt idx="152">
                  <c:v>28/05/2022</c:v>
                </c:pt>
                <c:pt idx="153">
                  <c:v>29/05/2022</c:v>
                </c:pt>
                <c:pt idx="154">
                  <c:v>30/05/2022</c:v>
                </c:pt>
                <c:pt idx="155">
                  <c:v>31/05/2022</c:v>
                </c:pt>
                <c:pt idx="156">
                  <c:v>01/06/2022</c:v>
                </c:pt>
                <c:pt idx="157">
                  <c:v>02/06/2022</c:v>
                </c:pt>
                <c:pt idx="158">
                  <c:v>03/06/2022</c:v>
                </c:pt>
                <c:pt idx="159">
                  <c:v>04/06/2022</c:v>
                </c:pt>
                <c:pt idx="160">
                  <c:v>05/06/2022</c:v>
                </c:pt>
                <c:pt idx="161">
                  <c:v>06/06/2022</c:v>
                </c:pt>
                <c:pt idx="162">
                  <c:v>07/06/2022</c:v>
                </c:pt>
                <c:pt idx="163">
                  <c:v>08/06/2022</c:v>
                </c:pt>
                <c:pt idx="164">
                  <c:v>09/06/2022</c:v>
                </c:pt>
                <c:pt idx="165">
                  <c:v>10/06/2022</c:v>
                </c:pt>
                <c:pt idx="166">
                  <c:v>11/06/2022</c:v>
                </c:pt>
                <c:pt idx="167">
                  <c:v>12/06/2022</c:v>
                </c:pt>
                <c:pt idx="168">
                  <c:v>13/06/2022</c:v>
                </c:pt>
                <c:pt idx="169">
                  <c:v>14/06/2022</c:v>
                </c:pt>
                <c:pt idx="170">
                  <c:v>15/06/2022</c:v>
                </c:pt>
                <c:pt idx="171">
                  <c:v>16/06/2022</c:v>
                </c:pt>
                <c:pt idx="172">
                  <c:v>17/06/2022</c:v>
                </c:pt>
                <c:pt idx="173">
                  <c:v>18/06/2022</c:v>
                </c:pt>
                <c:pt idx="174">
                  <c:v>19/06/2022</c:v>
                </c:pt>
                <c:pt idx="175">
                  <c:v>20/06/2022</c:v>
                </c:pt>
                <c:pt idx="176">
                  <c:v>21/06/2022</c:v>
                </c:pt>
                <c:pt idx="177">
                  <c:v>22/06/2022</c:v>
                </c:pt>
                <c:pt idx="178">
                  <c:v>23/06/2022</c:v>
                </c:pt>
                <c:pt idx="179">
                  <c:v>24/06/2022</c:v>
                </c:pt>
                <c:pt idx="180">
                  <c:v>25/06/2022</c:v>
                </c:pt>
                <c:pt idx="181">
                  <c:v>26/06/2022</c:v>
                </c:pt>
                <c:pt idx="182">
                  <c:v>27/06/2022</c:v>
                </c:pt>
                <c:pt idx="183">
                  <c:v>28/06/2022</c:v>
                </c:pt>
                <c:pt idx="184">
                  <c:v>29/06/2022</c:v>
                </c:pt>
                <c:pt idx="185">
                  <c:v>30/06/2022</c:v>
                </c:pt>
                <c:pt idx="186">
                  <c:v>01/07/2022</c:v>
                </c:pt>
                <c:pt idx="187">
                  <c:v>02/07/2022</c:v>
                </c:pt>
                <c:pt idx="188">
                  <c:v>03/07/2022</c:v>
                </c:pt>
                <c:pt idx="189">
                  <c:v>04/07/2022</c:v>
                </c:pt>
                <c:pt idx="190">
                  <c:v>05/07/2022</c:v>
                </c:pt>
                <c:pt idx="191">
                  <c:v>06/07/2022</c:v>
                </c:pt>
                <c:pt idx="192">
                  <c:v>07/07/2022</c:v>
                </c:pt>
                <c:pt idx="193">
                  <c:v>08/07/2022</c:v>
                </c:pt>
                <c:pt idx="194">
                  <c:v>09/07/2022</c:v>
                </c:pt>
                <c:pt idx="195">
                  <c:v>10/07/2022</c:v>
                </c:pt>
                <c:pt idx="196">
                  <c:v>11/07/2022</c:v>
                </c:pt>
                <c:pt idx="197">
                  <c:v>12/07/2022</c:v>
                </c:pt>
                <c:pt idx="198">
                  <c:v>13/07/2022</c:v>
                </c:pt>
                <c:pt idx="199">
                  <c:v>14/07/2022</c:v>
                </c:pt>
                <c:pt idx="200">
                  <c:v>15/07/2022</c:v>
                </c:pt>
                <c:pt idx="201">
                  <c:v>16/07/2022</c:v>
                </c:pt>
                <c:pt idx="202">
                  <c:v>17/07/2022</c:v>
                </c:pt>
                <c:pt idx="203">
                  <c:v>18/07/2022</c:v>
                </c:pt>
                <c:pt idx="204">
                  <c:v>19/07/2022</c:v>
                </c:pt>
                <c:pt idx="205">
                  <c:v>20/07/2022</c:v>
                </c:pt>
                <c:pt idx="206">
                  <c:v>21/07/2022</c:v>
                </c:pt>
                <c:pt idx="207">
                  <c:v>22/07/2022</c:v>
                </c:pt>
                <c:pt idx="208">
                  <c:v>23/07/2022</c:v>
                </c:pt>
                <c:pt idx="209">
                  <c:v>24/07/2022</c:v>
                </c:pt>
                <c:pt idx="210">
                  <c:v>25/07/2022</c:v>
                </c:pt>
                <c:pt idx="211">
                  <c:v>26/07/2022</c:v>
                </c:pt>
                <c:pt idx="212">
                  <c:v>27/07/2022</c:v>
                </c:pt>
                <c:pt idx="213">
                  <c:v>28/07/2022</c:v>
                </c:pt>
                <c:pt idx="214">
                  <c:v>29/07/2022</c:v>
                </c:pt>
                <c:pt idx="215">
                  <c:v>30/07/2022</c:v>
                </c:pt>
                <c:pt idx="216">
                  <c:v>31/07/2022</c:v>
                </c:pt>
                <c:pt idx="217">
                  <c:v>01/08/2022</c:v>
                </c:pt>
                <c:pt idx="218">
                  <c:v>02/08/2022</c:v>
                </c:pt>
                <c:pt idx="219">
                  <c:v>03/08/2022</c:v>
                </c:pt>
                <c:pt idx="220">
                  <c:v>04/08/2022</c:v>
                </c:pt>
                <c:pt idx="221">
                  <c:v>05/08/2022</c:v>
                </c:pt>
                <c:pt idx="222">
                  <c:v>06/08/2022</c:v>
                </c:pt>
                <c:pt idx="223">
                  <c:v>07/08/2022</c:v>
                </c:pt>
                <c:pt idx="224">
                  <c:v>08/08/2022</c:v>
                </c:pt>
                <c:pt idx="225">
                  <c:v>09/08/2022</c:v>
                </c:pt>
                <c:pt idx="226">
                  <c:v>10/08/2022</c:v>
                </c:pt>
                <c:pt idx="227">
                  <c:v>11/08/2022</c:v>
                </c:pt>
                <c:pt idx="228">
                  <c:v>12/08/2022</c:v>
                </c:pt>
                <c:pt idx="229">
                  <c:v>13/08/2022</c:v>
                </c:pt>
                <c:pt idx="230">
                  <c:v>14/08/2022</c:v>
                </c:pt>
                <c:pt idx="231">
                  <c:v>15/08/2022</c:v>
                </c:pt>
                <c:pt idx="232">
                  <c:v>16/08/2022</c:v>
                </c:pt>
                <c:pt idx="233">
                  <c:v>17/08/2022</c:v>
                </c:pt>
                <c:pt idx="234">
                  <c:v>18/08/2022</c:v>
                </c:pt>
                <c:pt idx="235">
                  <c:v>19/08/2022</c:v>
                </c:pt>
                <c:pt idx="236">
                  <c:v>20/08/2022</c:v>
                </c:pt>
                <c:pt idx="237">
                  <c:v>21/08/2022</c:v>
                </c:pt>
                <c:pt idx="238">
                  <c:v>22/08/2022</c:v>
                </c:pt>
                <c:pt idx="239">
                  <c:v>23/08/2022</c:v>
                </c:pt>
                <c:pt idx="240">
                  <c:v>24/08/2022</c:v>
                </c:pt>
                <c:pt idx="241">
                  <c:v>25/08/2022</c:v>
                </c:pt>
                <c:pt idx="242">
                  <c:v>26/08/2022</c:v>
                </c:pt>
                <c:pt idx="243">
                  <c:v>27/08/2022</c:v>
                </c:pt>
                <c:pt idx="244">
                  <c:v>28/08/2022</c:v>
                </c:pt>
                <c:pt idx="245">
                  <c:v>29/08/2022</c:v>
                </c:pt>
                <c:pt idx="246">
                  <c:v>30/08/2022</c:v>
                </c:pt>
                <c:pt idx="247">
                  <c:v>31/08/2022</c:v>
                </c:pt>
                <c:pt idx="248">
                  <c:v>01/09/2022</c:v>
                </c:pt>
                <c:pt idx="249">
                  <c:v>02/09/2022</c:v>
                </c:pt>
                <c:pt idx="250">
                  <c:v>03/09/2022</c:v>
                </c:pt>
                <c:pt idx="251">
                  <c:v>04/09/2022</c:v>
                </c:pt>
                <c:pt idx="252">
                  <c:v>05/09/2022</c:v>
                </c:pt>
                <c:pt idx="253">
                  <c:v>06/09/2022</c:v>
                </c:pt>
                <c:pt idx="254">
                  <c:v>07/09/2022</c:v>
                </c:pt>
                <c:pt idx="255">
                  <c:v>08/09/2022</c:v>
                </c:pt>
                <c:pt idx="256">
                  <c:v>09/09/2022</c:v>
                </c:pt>
                <c:pt idx="257">
                  <c:v>10/09/2022</c:v>
                </c:pt>
                <c:pt idx="258">
                  <c:v>11/09/2022</c:v>
                </c:pt>
                <c:pt idx="259">
                  <c:v>12/09/2022</c:v>
                </c:pt>
                <c:pt idx="260">
                  <c:v>13/09/2022</c:v>
                </c:pt>
                <c:pt idx="261">
                  <c:v>14/09/2022</c:v>
                </c:pt>
                <c:pt idx="262">
                  <c:v>15/09/2022</c:v>
                </c:pt>
                <c:pt idx="263">
                  <c:v>16/09/2022</c:v>
                </c:pt>
                <c:pt idx="264">
                  <c:v>17/09/2022</c:v>
                </c:pt>
                <c:pt idx="265">
                  <c:v>18/09/2022</c:v>
                </c:pt>
                <c:pt idx="266">
                  <c:v>19/09/2022</c:v>
                </c:pt>
                <c:pt idx="267">
                  <c:v>20/09/2022</c:v>
                </c:pt>
                <c:pt idx="268">
                  <c:v>21/09/2022</c:v>
                </c:pt>
                <c:pt idx="269">
                  <c:v>22/09/2022</c:v>
                </c:pt>
                <c:pt idx="270">
                  <c:v>23/09/2022</c:v>
                </c:pt>
                <c:pt idx="271">
                  <c:v>24/09/2022</c:v>
                </c:pt>
                <c:pt idx="272">
                  <c:v>25/09/2022</c:v>
                </c:pt>
                <c:pt idx="273">
                  <c:v>26/09/2022</c:v>
                </c:pt>
                <c:pt idx="274">
                  <c:v>27/09/2022</c:v>
                </c:pt>
                <c:pt idx="275">
                  <c:v>28/09/2022</c:v>
                </c:pt>
                <c:pt idx="276">
                  <c:v>29/09/2022</c:v>
                </c:pt>
                <c:pt idx="277">
                  <c:v>30/09/2022</c:v>
                </c:pt>
                <c:pt idx="278">
                  <c:v>01/10/2022</c:v>
                </c:pt>
                <c:pt idx="279">
                  <c:v>02/10/2022</c:v>
                </c:pt>
                <c:pt idx="280">
                  <c:v>03/10/2022</c:v>
                </c:pt>
                <c:pt idx="281">
                  <c:v>04/10/2022</c:v>
                </c:pt>
                <c:pt idx="282">
                  <c:v>05/10/2022</c:v>
                </c:pt>
                <c:pt idx="283">
                  <c:v>06/10/2022</c:v>
                </c:pt>
                <c:pt idx="284">
                  <c:v>07/10/2022</c:v>
                </c:pt>
                <c:pt idx="285">
                  <c:v>08/10/2022</c:v>
                </c:pt>
                <c:pt idx="286">
                  <c:v>09/10/2022</c:v>
                </c:pt>
                <c:pt idx="287">
                  <c:v>10/10/2022</c:v>
                </c:pt>
                <c:pt idx="288">
                  <c:v>11/10/2022</c:v>
                </c:pt>
                <c:pt idx="289">
                  <c:v>12/10/2022</c:v>
                </c:pt>
                <c:pt idx="290">
                  <c:v>13/10/2022</c:v>
                </c:pt>
                <c:pt idx="291">
                  <c:v>14/10/2022</c:v>
                </c:pt>
                <c:pt idx="292">
                  <c:v>15/10/2022</c:v>
                </c:pt>
                <c:pt idx="293">
                  <c:v>16/10/2022</c:v>
                </c:pt>
                <c:pt idx="294">
                  <c:v>17/10/2022</c:v>
                </c:pt>
                <c:pt idx="295">
                  <c:v>18/10/2022</c:v>
                </c:pt>
                <c:pt idx="296">
                  <c:v>19/10/2022</c:v>
                </c:pt>
                <c:pt idx="297">
                  <c:v>20/10/2022</c:v>
                </c:pt>
                <c:pt idx="298">
                  <c:v>21/10/2022</c:v>
                </c:pt>
                <c:pt idx="299">
                  <c:v>22/10/2022</c:v>
                </c:pt>
                <c:pt idx="300">
                  <c:v>23/10/2022</c:v>
                </c:pt>
                <c:pt idx="301">
                  <c:v>24/10/2022</c:v>
                </c:pt>
                <c:pt idx="302">
                  <c:v>25/10/2022</c:v>
                </c:pt>
                <c:pt idx="303">
                  <c:v>26/10/2022</c:v>
                </c:pt>
                <c:pt idx="304">
                  <c:v>27/10/2022</c:v>
                </c:pt>
                <c:pt idx="305">
                  <c:v>28/10/2022</c:v>
                </c:pt>
                <c:pt idx="306">
                  <c:v>29/10/2022</c:v>
                </c:pt>
                <c:pt idx="307">
                  <c:v>30/10/2022</c:v>
                </c:pt>
                <c:pt idx="308">
                  <c:v>31/10/2022</c:v>
                </c:pt>
                <c:pt idx="309">
                  <c:v>01/11/2022</c:v>
                </c:pt>
                <c:pt idx="310">
                  <c:v>02/11/2022</c:v>
                </c:pt>
                <c:pt idx="311">
                  <c:v>03/11/2022</c:v>
                </c:pt>
                <c:pt idx="312">
                  <c:v>04/11/2022</c:v>
                </c:pt>
                <c:pt idx="313">
                  <c:v>05/11/2022</c:v>
                </c:pt>
                <c:pt idx="314">
                  <c:v>06/11/2022</c:v>
                </c:pt>
                <c:pt idx="315">
                  <c:v>07/11/2022</c:v>
                </c:pt>
                <c:pt idx="316">
                  <c:v>08/11/2022</c:v>
                </c:pt>
                <c:pt idx="317">
                  <c:v>09/11/2022</c:v>
                </c:pt>
                <c:pt idx="318">
                  <c:v>10/11/2022</c:v>
                </c:pt>
                <c:pt idx="319">
                  <c:v>11/11/2022</c:v>
                </c:pt>
                <c:pt idx="320">
                  <c:v>12/11/2022</c:v>
                </c:pt>
                <c:pt idx="321">
                  <c:v>13/11/2022</c:v>
                </c:pt>
                <c:pt idx="322">
                  <c:v>14/11/2022</c:v>
                </c:pt>
                <c:pt idx="323">
                  <c:v>15/11/2022</c:v>
                </c:pt>
                <c:pt idx="324">
                  <c:v>16/11/2022</c:v>
                </c:pt>
                <c:pt idx="325">
                  <c:v>17/11/2022</c:v>
                </c:pt>
                <c:pt idx="326">
                  <c:v>18/11/2022</c:v>
                </c:pt>
                <c:pt idx="327">
                  <c:v>19/11/2022</c:v>
                </c:pt>
                <c:pt idx="328">
                  <c:v>20/11/2022</c:v>
                </c:pt>
                <c:pt idx="329">
                  <c:v>21/11/2022</c:v>
                </c:pt>
                <c:pt idx="330">
                  <c:v>22/11/2022</c:v>
                </c:pt>
                <c:pt idx="331">
                  <c:v>23/11/2022</c:v>
                </c:pt>
                <c:pt idx="332">
                  <c:v>24/11/2022</c:v>
                </c:pt>
                <c:pt idx="333">
                  <c:v>25/11/2022</c:v>
                </c:pt>
                <c:pt idx="334">
                  <c:v>26/11/2022</c:v>
                </c:pt>
                <c:pt idx="335">
                  <c:v>27/11/2022</c:v>
                </c:pt>
                <c:pt idx="336">
                  <c:v>28/11/2022</c:v>
                </c:pt>
                <c:pt idx="337">
                  <c:v>29/11/2022</c:v>
                </c:pt>
                <c:pt idx="338">
                  <c:v>30/11/2022</c:v>
                </c:pt>
                <c:pt idx="339">
                  <c:v>01/12/2022</c:v>
                </c:pt>
                <c:pt idx="340">
                  <c:v>02/12/2022</c:v>
                </c:pt>
                <c:pt idx="341">
                  <c:v>03/12/2022</c:v>
                </c:pt>
                <c:pt idx="342">
                  <c:v>04/12/2022</c:v>
                </c:pt>
                <c:pt idx="343">
                  <c:v>05/12/2022</c:v>
                </c:pt>
                <c:pt idx="344">
                  <c:v>06/12/2022</c:v>
                </c:pt>
                <c:pt idx="345">
                  <c:v>07/12/2022</c:v>
                </c:pt>
                <c:pt idx="346">
                  <c:v>08/12/2022</c:v>
                </c:pt>
                <c:pt idx="347">
                  <c:v>09/12/2022</c:v>
                </c:pt>
                <c:pt idx="348">
                  <c:v>10/12/2022</c:v>
                </c:pt>
                <c:pt idx="349">
                  <c:v>11/12/2022</c:v>
                </c:pt>
                <c:pt idx="350">
                  <c:v>12/12/2022</c:v>
                </c:pt>
                <c:pt idx="351">
                  <c:v>13/12/2022</c:v>
                </c:pt>
                <c:pt idx="352">
                  <c:v>14/12/2022</c:v>
                </c:pt>
                <c:pt idx="353">
                  <c:v>15/12/2022</c:v>
                </c:pt>
                <c:pt idx="354">
                  <c:v>16/12/2022</c:v>
                </c:pt>
                <c:pt idx="355">
                  <c:v>17/12/2022</c:v>
                </c:pt>
                <c:pt idx="356">
                  <c:v>18/12/2022</c:v>
                </c:pt>
                <c:pt idx="357">
                  <c:v>19/12/2022</c:v>
                </c:pt>
                <c:pt idx="358">
                  <c:v>20/12/2022</c:v>
                </c:pt>
                <c:pt idx="359">
                  <c:v>21/12/2022</c:v>
                </c:pt>
                <c:pt idx="360">
                  <c:v>22/12/2022</c:v>
                </c:pt>
                <c:pt idx="361">
                  <c:v>23/12/2022</c:v>
                </c:pt>
                <c:pt idx="362">
                  <c:v>24/12/2022</c:v>
                </c:pt>
                <c:pt idx="363">
                  <c:v>25/12/2022</c:v>
                </c:pt>
                <c:pt idx="364">
                  <c:v>26/12/2022</c:v>
                </c:pt>
                <c:pt idx="365">
                  <c:v>27/12/2022</c:v>
                </c:pt>
                <c:pt idx="366">
                  <c:v>28/12/2022</c:v>
                </c:pt>
                <c:pt idx="367">
                  <c:v>29/12/2022</c:v>
                </c:pt>
                <c:pt idx="368">
                  <c:v>30/12/2022</c:v>
                </c:pt>
                <c:pt idx="369">
                  <c:v>31/12/2022</c:v>
                </c:pt>
              </c:strCache>
            </c:strRef>
          </c:xVal>
          <c:yVal>
            <c:numRef>
              <c:f>Daily!$L$1:$L$378</c:f>
              <c:numCache>
                <c:formatCode>General</c:formatCode>
                <c:ptCount val="378"/>
                <c:pt idx="3">
                  <c:v>0</c:v>
                </c:pt>
                <c:pt idx="5" formatCode="0.0">
                  <c:v>13.9</c:v>
                </c:pt>
                <c:pt idx="6" formatCode="0.0">
                  <c:v>12.1</c:v>
                </c:pt>
                <c:pt idx="7" formatCode="0.0">
                  <c:v>11.4</c:v>
                </c:pt>
                <c:pt idx="8" formatCode="0.0">
                  <c:v>5</c:v>
                </c:pt>
                <c:pt idx="9" formatCode="0.0">
                  <c:v>6.2</c:v>
                </c:pt>
                <c:pt idx="10" formatCode="0.0">
                  <c:v>7.1</c:v>
                </c:pt>
                <c:pt idx="11" formatCode="0.0">
                  <c:v>8.6</c:v>
                </c:pt>
                <c:pt idx="12" formatCode="0.0">
                  <c:v>10.7</c:v>
                </c:pt>
                <c:pt idx="13" formatCode="0.0">
                  <c:v>8.3000000000000007</c:v>
                </c:pt>
                <c:pt idx="14" formatCode="0.0">
                  <c:v>9.4</c:v>
                </c:pt>
                <c:pt idx="15" formatCode="0.0">
                  <c:v>10.4</c:v>
                </c:pt>
                <c:pt idx="16" formatCode="0.0">
                  <c:v>8.1999999999999993</c:v>
                </c:pt>
                <c:pt idx="17" formatCode="0.0">
                  <c:v>7.9</c:v>
                </c:pt>
                <c:pt idx="18" formatCode="0.0">
                  <c:v>6.9</c:v>
                </c:pt>
                <c:pt idx="19" formatCode="0.0">
                  <c:v>5.0999999999999996</c:v>
                </c:pt>
                <c:pt idx="20" formatCode="0.0">
                  <c:v>9.1</c:v>
                </c:pt>
                <c:pt idx="21" formatCode="0.0">
                  <c:v>9.6</c:v>
                </c:pt>
                <c:pt idx="22" formatCode="0.0">
                  <c:v>5.3</c:v>
                </c:pt>
                <c:pt idx="23" formatCode="0.0">
                  <c:v>9.6999999999999993</c:v>
                </c:pt>
                <c:pt idx="24" formatCode="0.0">
                  <c:v>5.4</c:v>
                </c:pt>
                <c:pt idx="25" formatCode="0.0">
                  <c:v>4.9000000000000004</c:v>
                </c:pt>
                <c:pt idx="26" formatCode="0.0">
                  <c:v>6.7</c:v>
                </c:pt>
                <c:pt idx="27" formatCode="0.0">
                  <c:v>5.0999999999999996</c:v>
                </c:pt>
                <c:pt idx="28" formatCode="0.0">
                  <c:v>5.0999999999999996</c:v>
                </c:pt>
                <c:pt idx="29" formatCode="0.0">
                  <c:v>4.5</c:v>
                </c:pt>
                <c:pt idx="30" formatCode="0.0">
                  <c:v>9.6</c:v>
                </c:pt>
                <c:pt idx="31" formatCode="0.0">
                  <c:v>13</c:v>
                </c:pt>
                <c:pt idx="32" formatCode="0.0">
                  <c:v>10.7</c:v>
                </c:pt>
                <c:pt idx="33" formatCode="0.0">
                  <c:v>13.2</c:v>
                </c:pt>
                <c:pt idx="34" formatCode="0.0">
                  <c:v>8.9</c:v>
                </c:pt>
                <c:pt idx="35" formatCode="0.0">
                  <c:v>8.3000000000000007</c:v>
                </c:pt>
                <c:pt idx="36" formatCode="0.0">
                  <c:v>14.4</c:v>
                </c:pt>
                <c:pt idx="37" formatCode="0.0">
                  <c:v>12.3</c:v>
                </c:pt>
                <c:pt idx="38" formatCode="0.0">
                  <c:v>12.3</c:v>
                </c:pt>
                <c:pt idx="39" formatCode="0.0">
                  <c:v>8.1</c:v>
                </c:pt>
                <c:pt idx="40" formatCode="0.0">
                  <c:v>10.7</c:v>
                </c:pt>
                <c:pt idx="41" formatCode="0.0">
                  <c:v>11.1</c:v>
                </c:pt>
                <c:pt idx="42" formatCode="0.0">
                  <c:v>11.3</c:v>
                </c:pt>
                <c:pt idx="43" formatCode="0.0">
                  <c:v>13.8</c:v>
                </c:pt>
                <c:pt idx="44" formatCode="0.0">
                  <c:v>12.2</c:v>
                </c:pt>
                <c:pt idx="45" formatCode="0.0">
                  <c:v>8.1999999999999993</c:v>
                </c:pt>
                <c:pt idx="46" formatCode="0.0">
                  <c:v>8.9</c:v>
                </c:pt>
                <c:pt idx="47" formatCode="0.0">
                  <c:v>9.1</c:v>
                </c:pt>
                <c:pt idx="48" formatCode="0.0">
                  <c:v>10.199999999999999</c:v>
                </c:pt>
                <c:pt idx="49" formatCode="0.0">
                  <c:v>9.1999999999999993</c:v>
                </c:pt>
                <c:pt idx="50" formatCode="0.0">
                  <c:v>12.4</c:v>
                </c:pt>
                <c:pt idx="51" formatCode="0.0">
                  <c:v>14.6</c:v>
                </c:pt>
                <c:pt idx="52" formatCode="0.0">
                  <c:v>12</c:v>
                </c:pt>
                <c:pt idx="53" formatCode="0.0">
                  <c:v>10.4</c:v>
                </c:pt>
                <c:pt idx="54" formatCode="0.0">
                  <c:v>11.3</c:v>
                </c:pt>
                <c:pt idx="55" formatCode="0.0">
                  <c:v>12.4</c:v>
                </c:pt>
                <c:pt idx="56" formatCode="0.0">
                  <c:v>11.6</c:v>
                </c:pt>
                <c:pt idx="57" formatCode="0.0">
                  <c:v>13.3</c:v>
                </c:pt>
                <c:pt idx="58" formatCode="0.0">
                  <c:v>10.4</c:v>
                </c:pt>
                <c:pt idx="59" formatCode="0.0">
                  <c:v>7.9</c:v>
                </c:pt>
                <c:pt idx="60" formatCode="0.0">
                  <c:v>11.2</c:v>
                </c:pt>
                <c:pt idx="61" formatCode="0.0">
                  <c:v>10.9</c:v>
                </c:pt>
                <c:pt idx="62" formatCode="0.0">
                  <c:v>11.1</c:v>
                </c:pt>
                <c:pt idx="63" formatCode="0.0">
                  <c:v>11.7</c:v>
                </c:pt>
                <c:pt idx="64" formatCode="0.0">
                  <c:v>7.8</c:v>
                </c:pt>
                <c:pt idx="65" formatCode="0.0">
                  <c:v>8.3000000000000007</c:v>
                </c:pt>
                <c:pt idx="66" formatCode="0.0">
                  <c:v>11.7</c:v>
                </c:pt>
                <c:pt idx="67" formatCode="0.0">
                  <c:v>9.4</c:v>
                </c:pt>
                <c:pt idx="68" formatCode="0.0">
                  <c:v>8.1</c:v>
                </c:pt>
                <c:pt idx="69" formatCode="0.0">
                  <c:v>7.3</c:v>
                </c:pt>
                <c:pt idx="70" formatCode="0.0">
                  <c:v>8.5</c:v>
                </c:pt>
                <c:pt idx="71" formatCode="0.0">
                  <c:v>12.7</c:v>
                </c:pt>
                <c:pt idx="72" formatCode="0.0">
                  <c:v>12.7</c:v>
                </c:pt>
                <c:pt idx="73" formatCode="0.0">
                  <c:v>13.9</c:v>
                </c:pt>
                <c:pt idx="74" formatCode="0.0">
                  <c:v>12.3</c:v>
                </c:pt>
                <c:pt idx="75" formatCode="0.0">
                  <c:v>12.2</c:v>
                </c:pt>
                <c:pt idx="76" formatCode="0.0">
                  <c:v>13.1</c:v>
                </c:pt>
                <c:pt idx="77" formatCode="0.0">
                  <c:v>13.8</c:v>
                </c:pt>
                <c:pt idx="78" formatCode="0.0">
                  <c:v>14.6</c:v>
                </c:pt>
                <c:pt idx="79" formatCode="0.0">
                  <c:v>10.199999999999999</c:v>
                </c:pt>
                <c:pt idx="80" formatCode="0.0">
                  <c:v>13.7</c:v>
                </c:pt>
                <c:pt idx="81" formatCode="0.0">
                  <c:v>15.8</c:v>
                </c:pt>
                <c:pt idx="82" formatCode="0.0">
                  <c:v>15.7</c:v>
                </c:pt>
                <c:pt idx="83" formatCode="0.0">
                  <c:v>11.8</c:v>
                </c:pt>
                <c:pt idx="84" formatCode="0.0">
                  <c:v>15.6</c:v>
                </c:pt>
                <c:pt idx="85" formatCode="0.0">
                  <c:v>19.100000000000001</c:v>
                </c:pt>
                <c:pt idx="86" formatCode="0.0">
                  <c:v>18.600000000000001</c:v>
                </c:pt>
                <c:pt idx="87" formatCode="0.0">
                  <c:v>18.3</c:v>
                </c:pt>
                <c:pt idx="88" formatCode="0.0">
                  <c:v>17</c:v>
                </c:pt>
                <c:pt idx="89" formatCode="0.0">
                  <c:v>17.5</c:v>
                </c:pt>
                <c:pt idx="90" formatCode="0.0">
                  <c:v>12</c:v>
                </c:pt>
                <c:pt idx="91" formatCode="0.0">
                  <c:v>16.600000000000001</c:v>
                </c:pt>
                <c:pt idx="92" formatCode="0.0">
                  <c:v>9.1999999999999993</c:v>
                </c:pt>
                <c:pt idx="93" formatCode="0.0">
                  <c:v>8.9</c:v>
                </c:pt>
                <c:pt idx="94" formatCode="0.0">
                  <c:v>7.3</c:v>
                </c:pt>
                <c:pt idx="95" formatCode="0.0">
                  <c:v>9.1</c:v>
                </c:pt>
                <c:pt idx="96" formatCode="0.0">
                  <c:v>10</c:v>
                </c:pt>
                <c:pt idx="97" formatCode="0.0">
                  <c:v>9.8000000000000007</c:v>
                </c:pt>
                <c:pt idx="98" formatCode="0.0">
                  <c:v>15.4</c:v>
                </c:pt>
                <c:pt idx="99" formatCode="0.0">
                  <c:v>15.1</c:v>
                </c:pt>
                <c:pt idx="100" formatCode="0.0">
                  <c:v>13.5</c:v>
                </c:pt>
                <c:pt idx="101" formatCode="0.0">
                  <c:v>13.5</c:v>
                </c:pt>
                <c:pt idx="102" formatCode="0.0">
                  <c:v>11.9</c:v>
                </c:pt>
                <c:pt idx="103" formatCode="0.0">
                  <c:v>12.4</c:v>
                </c:pt>
                <c:pt idx="104" formatCode="0.0">
                  <c:v>13.4</c:v>
                </c:pt>
                <c:pt idx="105" formatCode="0.0">
                  <c:v>17.899999999999999</c:v>
                </c:pt>
                <c:pt idx="106" formatCode="0.0">
                  <c:v>16.399999999999999</c:v>
                </c:pt>
                <c:pt idx="107" formatCode="0.0">
                  <c:v>17.2</c:v>
                </c:pt>
                <c:pt idx="108" formatCode="0.0">
                  <c:v>17.100000000000001</c:v>
                </c:pt>
                <c:pt idx="109" formatCode="0.0">
                  <c:v>21.9</c:v>
                </c:pt>
                <c:pt idx="110" formatCode="0.0">
                  <c:v>20.9</c:v>
                </c:pt>
                <c:pt idx="111" formatCode="0.0">
                  <c:v>19.600000000000001</c:v>
                </c:pt>
                <c:pt idx="112" formatCode="0.0">
                  <c:v>16.5</c:v>
                </c:pt>
                <c:pt idx="113">
                  <c:v>15.7</c:v>
                </c:pt>
                <c:pt idx="114" formatCode="0.0">
                  <c:v>18.8</c:v>
                </c:pt>
                <c:pt idx="115" formatCode="0.0">
                  <c:v>19</c:v>
                </c:pt>
                <c:pt idx="116" formatCode="0.0">
                  <c:v>15.2</c:v>
                </c:pt>
                <c:pt idx="117" formatCode="0.0">
                  <c:v>17</c:v>
                </c:pt>
                <c:pt idx="118" formatCode="0.0">
                  <c:v>17.399999999999999</c:v>
                </c:pt>
                <c:pt idx="119" formatCode="0.0">
                  <c:v>15.1</c:v>
                </c:pt>
                <c:pt idx="120" formatCode="0.0">
                  <c:v>15.2</c:v>
                </c:pt>
                <c:pt idx="121" formatCode="0.0">
                  <c:v>10.7</c:v>
                </c:pt>
                <c:pt idx="122" formatCode="0.0">
                  <c:v>12.7</c:v>
                </c:pt>
                <c:pt idx="123" formatCode="0.0">
                  <c:v>11.7</c:v>
                </c:pt>
                <c:pt idx="124" formatCode="0.0">
                  <c:v>17.600000000000001</c:v>
                </c:pt>
                <c:pt idx="125" formatCode="0.0">
                  <c:v>13.1</c:v>
                </c:pt>
                <c:pt idx="126" formatCode="0.0">
                  <c:v>14.9</c:v>
                </c:pt>
                <c:pt idx="127" formatCode="0.0">
                  <c:v>16.100000000000001</c:v>
                </c:pt>
                <c:pt idx="128" formatCode="0.0">
                  <c:v>17.8</c:v>
                </c:pt>
                <c:pt idx="129" formatCode="0.0">
                  <c:v>20.399999999999999</c:v>
                </c:pt>
                <c:pt idx="130" formatCode="0.0">
                  <c:v>19.3</c:v>
                </c:pt>
                <c:pt idx="131" formatCode="0.0">
                  <c:v>20</c:v>
                </c:pt>
                <c:pt idx="132" formatCode="0.0">
                  <c:v>19.7</c:v>
                </c:pt>
                <c:pt idx="133" formatCode="0.0">
                  <c:v>22.2</c:v>
                </c:pt>
                <c:pt idx="134" formatCode="0.0">
                  <c:v>19.5</c:v>
                </c:pt>
                <c:pt idx="135" formatCode="0.0">
                  <c:v>17.2</c:v>
                </c:pt>
                <c:pt idx="136" formatCode="0.0">
                  <c:v>17.5</c:v>
                </c:pt>
                <c:pt idx="137" formatCode="0.0">
                  <c:v>19</c:v>
                </c:pt>
                <c:pt idx="138" formatCode="0.0">
                  <c:v>21.6</c:v>
                </c:pt>
                <c:pt idx="139" formatCode="0.0">
                  <c:v>17.899999999999999</c:v>
                </c:pt>
                <c:pt idx="140" formatCode="0.0">
                  <c:v>21.3</c:v>
                </c:pt>
                <c:pt idx="141" formatCode="0.0">
                  <c:v>24.6</c:v>
                </c:pt>
                <c:pt idx="142" formatCode="0.0">
                  <c:v>20.7</c:v>
                </c:pt>
                <c:pt idx="143">
                  <c:v>20.7</c:v>
                </c:pt>
                <c:pt idx="144" formatCode="0.0">
                  <c:v>18.2</c:v>
                </c:pt>
                <c:pt idx="145" formatCode="0.0">
                  <c:v>19.7</c:v>
                </c:pt>
                <c:pt idx="146" formatCode="0.0">
                  <c:v>22.7</c:v>
                </c:pt>
                <c:pt idx="147" formatCode="0.0">
                  <c:v>18.899999999999999</c:v>
                </c:pt>
                <c:pt idx="148" formatCode="0.0">
                  <c:v>18.399999999999999</c:v>
                </c:pt>
                <c:pt idx="149" formatCode="0.0">
                  <c:v>18.8</c:v>
                </c:pt>
                <c:pt idx="150" formatCode="0.0">
                  <c:v>20.399999999999999</c:v>
                </c:pt>
                <c:pt idx="151" formatCode="0.0">
                  <c:v>19.8</c:v>
                </c:pt>
                <c:pt idx="152" formatCode="0.0">
                  <c:v>19.2</c:v>
                </c:pt>
                <c:pt idx="153" formatCode="0.0">
                  <c:v>16.2</c:v>
                </c:pt>
                <c:pt idx="154" formatCode="0.0">
                  <c:v>16.600000000000001</c:v>
                </c:pt>
                <c:pt idx="155" formatCode="0.0">
                  <c:v>16.8</c:v>
                </c:pt>
                <c:pt idx="156" formatCode="0.0">
                  <c:v>19.100000000000001</c:v>
                </c:pt>
                <c:pt idx="157" formatCode="0.0">
                  <c:v>21.1</c:v>
                </c:pt>
                <c:pt idx="158" formatCode="0.0">
                  <c:v>22.5</c:v>
                </c:pt>
                <c:pt idx="159" formatCode="0.0">
                  <c:v>19.399999999999999</c:v>
                </c:pt>
                <c:pt idx="160" formatCode="0.0">
                  <c:v>13.8</c:v>
                </c:pt>
                <c:pt idx="161" formatCode="0.0">
                  <c:v>18.2</c:v>
                </c:pt>
                <c:pt idx="162" formatCode="0.0">
                  <c:v>22</c:v>
                </c:pt>
                <c:pt idx="163" formatCode="0.0">
                  <c:v>21.3</c:v>
                </c:pt>
                <c:pt idx="164" formatCode="0.0">
                  <c:v>19.2</c:v>
                </c:pt>
                <c:pt idx="165" formatCode="0.0">
                  <c:v>22.9</c:v>
                </c:pt>
                <c:pt idx="166" formatCode="0.0">
                  <c:v>21.8</c:v>
                </c:pt>
                <c:pt idx="167" formatCode="0.0">
                  <c:v>20.9</c:v>
                </c:pt>
                <c:pt idx="168" formatCode="0.0">
                  <c:v>20.5</c:v>
                </c:pt>
                <c:pt idx="169" formatCode="0.0">
                  <c:v>24.8</c:v>
                </c:pt>
                <c:pt idx="170" formatCode="0.0">
                  <c:v>26.1</c:v>
                </c:pt>
                <c:pt idx="171" formatCode="0.0">
                  <c:v>27.8</c:v>
                </c:pt>
                <c:pt idx="172" formatCode="0.0">
                  <c:v>31.7</c:v>
                </c:pt>
                <c:pt idx="173" formatCode="0.0">
                  <c:v>17.5</c:v>
                </c:pt>
                <c:pt idx="174">
                  <c:v>18.2</c:v>
                </c:pt>
                <c:pt idx="175" formatCode="0.0">
                  <c:v>21.3</c:v>
                </c:pt>
                <c:pt idx="176" formatCode="0.0">
                  <c:v>24.7</c:v>
                </c:pt>
                <c:pt idx="177" formatCode="0.0">
                  <c:v>27.2</c:v>
                </c:pt>
                <c:pt idx="178" formatCode="0.0">
                  <c:v>23.8</c:v>
                </c:pt>
                <c:pt idx="179" formatCode="0.0">
                  <c:v>21.5</c:v>
                </c:pt>
                <c:pt idx="180" formatCode="0.0">
                  <c:v>20.8</c:v>
                </c:pt>
                <c:pt idx="181" formatCode="0.0">
                  <c:v>20.9</c:v>
                </c:pt>
                <c:pt idx="182" formatCode="0.0">
                  <c:v>20.100000000000001</c:v>
                </c:pt>
                <c:pt idx="183" formatCode="0.0">
                  <c:v>21.1</c:v>
                </c:pt>
                <c:pt idx="184" formatCode="0.0">
                  <c:v>21.5</c:v>
                </c:pt>
                <c:pt idx="185" formatCode="0.0">
                  <c:v>19.3</c:v>
                </c:pt>
                <c:pt idx="186" formatCode="0.0">
                  <c:v>20.8</c:v>
                </c:pt>
                <c:pt idx="187" formatCode="0.0">
                  <c:v>19</c:v>
                </c:pt>
                <c:pt idx="188" formatCode="0.0">
                  <c:v>21.5</c:v>
                </c:pt>
                <c:pt idx="189" formatCode="0.0">
                  <c:v>21.4</c:v>
                </c:pt>
                <c:pt idx="190" formatCode="0.0">
                  <c:v>22.4</c:v>
                </c:pt>
                <c:pt idx="191" formatCode="0.0">
                  <c:v>24.4</c:v>
                </c:pt>
                <c:pt idx="192" formatCode="0.0">
                  <c:v>24.8</c:v>
                </c:pt>
                <c:pt idx="193" formatCode="0.0">
                  <c:v>27.9</c:v>
                </c:pt>
                <c:pt idx="194" formatCode="0.0">
                  <c:v>27</c:v>
                </c:pt>
                <c:pt idx="195" formatCode="0.0">
                  <c:v>29.7</c:v>
                </c:pt>
                <c:pt idx="196" formatCode="0.0">
                  <c:v>31.4</c:v>
                </c:pt>
                <c:pt idx="197" formatCode="0.0">
                  <c:v>29</c:v>
                </c:pt>
                <c:pt idx="198" formatCode="0.0">
                  <c:v>26.9</c:v>
                </c:pt>
                <c:pt idx="199" formatCode="0.0">
                  <c:v>24.4</c:v>
                </c:pt>
                <c:pt idx="200" formatCode="0.0">
                  <c:v>24.8</c:v>
                </c:pt>
                <c:pt idx="201" formatCode="0.0">
                  <c:v>28.5</c:v>
                </c:pt>
                <c:pt idx="202" formatCode="0.0">
                  <c:v>30.2</c:v>
                </c:pt>
                <c:pt idx="203" formatCode="0.0">
                  <c:v>36.700000000000003</c:v>
                </c:pt>
                <c:pt idx="204">
                  <c:v>38.1</c:v>
                </c:pt>
                <c:pt idx="205" formatCode="0.0">
                  <c:v>24.8</c:v>
                </c:pt>
                <c:pt idx="206" formatCode="0.0">
                  <c:v>23.1</c:v>
                </c:pt>
                <c:pt idx="207" formatCode="0.0">
                  <c:v>23.5</c:v>
                </c:pt>
                <c:pt idx="208" formatCode="0.0">
                  <c:v>24.5</c:v>
                </c:pt>
                <c:pt idx="209" formatCode="0.0">
                  <c:v>27.1</c:v>
                </c:pt>
                <c:pt idx="210" formatCode="0.0">
                  <c:v>22.8</c:v>
                </c:pt>
                <c:pt idx="211" formatCode="0.0">
                  <c:v>22.6</c:v>
                </c:pt>
                <c:pt idx="212" formatCode="0.0">
                  <c:v>22.7</c:v>
                </c:pt>
                <c:pt idx="213" formatCode="0.0">
                  <c:v>24.7</c:v>
                </c:pt>
                <c:pt idx="214" formatCode="0.0">
                  <c:v>27.1</c:v>
                </c:pt>
                <c:pt idx="215" formatCode="0.0">
                  <c:v>24.3</c:v>
                </c:pt>
                <c:pt idx="216" formatCode="0.0">
                  <c:v>25.9</c:v>
                </c:pt>
                <c:pt idx="217" formatCode="0.0">
                  <c:v>27.2</c:v>
                </c:pt>
                <c:pt idx="218" formatCode="0.0">
                  <c:v>26.5</c:v>
                </c:pt>
                <c:pt idx="219" formatCode="0.0">
                  <c:v>25.5</c:v>
                </c:pt>
                <c:pt idx="220" formatCode="0.0">
                  <c:v>23.4</c:v>
                </c:pt>
                <c:pt idx="221" formatCode="0.0">
                  <c:v>23.1</c:v>
                </c:pt>
                <c:pt idx="222" formatCode="0.0">
                  <c:v>24.5</c:v>
                </c:pt>
                <c:pt idx="223" formatCode="0.0">
                  <c:v>27</c:v>
                </c:pt>
                <c:pt idx="224" formatCode="0.0">
                  <c:v>29</c:v>
                </c:pt>
                <c:pt idx="225" formatCode="0.0">
                  <c:v>29.7</c:v>
                </c:pt>
                <c:pt idx="226" formatCode="0.0">
                  <c:v>30.8</c:v>
                </c:pt>
                <c:pt idx="227" formatCode="0.0">
                  <c:v>32.5</c:v>
                </c:pt>
                <c:pt idx="228" formatCode="0.0">
                  <c:v>33.4</c:v>
                </c:pt>
                <c:pt idx="229" formatCode="0.0">
                  <c:v>33.200000000000003</c:v>
                </c:pt>
                <c:pt idx="230" formatCode="0.0">
                  <c:v>33.1</c:v>
                </c:pt>
                <c:pt idx="231" formatCode="0.0">
                  <c:v>27.8</c:v>
                </c:pt>
                <c:pt idx="232" formatCode="0.0">
                  <c:v>23.5</c:v>
                </c:pt>
                <c:pt idx="233" formatCode="0.0">
                  <c:v>23.4</c:v>
                </c:pt>
                <c:pt idx="234" formatCode="0.0">
                  <c:v>24.9</c:v>
                </c:pt>
                <c:pt idx="235">
                  <c:v>24.9</c:v>
                </c:pt>
                <c:pt idx="236" formatCode="0.0">
                  <c:v>26.5</c:v>
                </c:pt>
                <c:pt idx="237" formatCode="0.0">
                  <c:v>26.5</c:v>
                </c:pt>
                <c:pt idx="238" formatCode="0.0">
                  <c:v>21</c:v>
                </c:pt>
                <c:pt idx="239" formatCode="0.0">
                  <c:v>26.9</c:v>
                </c:pt>
                <c:pt idx="240" formatCode="0.0">
                  <c:v>27.9</c:v>
                </c:pt>
                <c:pt idx="241" formatCode="0.0">
                  <c:v>19</c:v>
                </c:pt>
                <c:pt idx="242" formatCode="0.0">
                  <c:v>23.9</c:v>
                </c:pt>
                <c:pt idx="243" formatCode="0.0">
                  <c:v>24.9</c:v>
                </c:pt>
                <c:pt idx="244" formatCode="0.0">
                  <c:v>26.1</c:v>
                </c:pt>
                <c:pt idx="245" formatCode="0.0">
                  <c:v>24.3</c:v>
                </c:pt>
                <c:pt idx="246" formatCode="0.0">
                  <c:v>23.9</c:v>
                </c:pt>
                <c:pt idx="247" formatCode="0.0">
                  <c:v>23.9</c:v>
                </c:pt>
                <c:pt idx="248" formatCode="0.0">
                  <c:v>22.9</c:v>
                </c:pt>
                <c:pt idx="249" formatCode="0.0">
                  <c:v>23</c:v>
                </c:pt>
                <c:pt idx="250" formatCode="0.0">
                  <c:v>23.6</c:v>
                </c:pt>
                <c:pt idx="251" formatCode="0.0">
                  <c:v>22.3</c:v>
                </c:pt>
                <c:pt idx="252" formatCode="0.0">
                  <c:v>22.4</c:v>
                </c:pt>
                <c:pt idx="253" formatCode="0.0">
                  <c:v>21.7</c:v>
                </c:pt>
                <c:pt idx="254" formatCode="0.0">
                  <c:v>22.1</c:v>
                </c:pt>
                <c:pt idx="255" formatCode="0.0">
                  <c:v>17.8</c:v>
                </c:pt>
                <c:pt idx="256" formatCode="0.0">
                  <c:v>22.3</c:v>
                </c:pt>
                <c:pt idx="257" formatCode="0.0">
                  <c:v>22.1</c:v>
                </c:pt>
                <c:pt idx="258" formatCode="0.0">
                  <c:v>23.2</c:v>
                </c:pt>
                <c:pt idx="259" formatCode="0.0">
                  <c:v>26.1</c:v>
                </c:pt>
                <c:pt idx="260" formatCode="0.0">
                  <c:v>18.8</c:v>
                </c:pt>
                <c:pt idx="261" formatCode="0.0">
                  <c:v>22</c:v>
                </c:pt>
                <c:pt idx="262" formatCode="0.0">
                  <c:v>19</c:v>
                </c:pt>
                <c:pt idx="263" formatCode="0.0">
                  <c:v>18.2</c:v>
                </c:pt>
                <c:pt idx="264" formatCode="0.0">
                  <c:v>18.2</c:v>
                </c:pt>
                <c:pt idx="265" formatCode="0.0">
                  <c:v>18.5</c:v>
                </c:pt>
                <c:pt idx="266">
                  <c:v>18.100000000000001</c:v>
                </c:pt>
                <c:pt idx="267" formatCode="0.0">
                  <c:v>20.7</c:v>
                </c:pt>
                <c:pt idx="268" formatCode="0.0">
                  <c:v>20.6</c:v>
                </c:pt>
                <c:pt idx="269" formatCode="0.0">
                  <c:v>20.399999999999999</c:v>
                </c:pt>
                <c:pt idx="270" formatCode="0.0">
                  <c:v>20.5</c:v>
                </c:pt>
                <c:pt idx="271" formatCode="0.0">
                  <c:v>18.5</c:v>
                </c:pt>
                <c:pt idx="272" formatCode="0.0">
                  <c:v>16.5</c:v>
                </c:pt>
                <c:pt idx="273" formatCode="0.0">
                  <c:v>15.6</c:v>
                </c:pt>
                <c:pt idx="274" formatCode="0.0">
                  <c:v>15</c:v>
                </c:pt>
                <c:pt idx="275" formatCode="0.0">
                  <c:v>15.6</c:v>
                </c:pt>
                <c:pt idx="276" formatCode="0.0">
                  <c:v>15.7</c:v>
                </c:pt>
                <c:pt idx="277" formatCode="0.0">
                  <c:v>15</c:v>
                </c:pt>
                <c:pt idx="278" formatCode="0.0">
                  <c:v>19.600000000000001</c:v>
                </c:pt>
                <c:pt idx="279" formatCode="0.0">
                  <c:v>19.600000000000001</c:v>
                </c:pt>
                <c:pt idx="282" formatCode="0.0">
                  <c:v>19.899999999999999</c:v>
                </c:pt>
                <c:pt idx="283" formatCode="0.0">
                  <c:v>17.7</c:v>
                </c:pt>
                <c:pt idx="285" formatCode="0.0">
                  <c:v>17.7</c:v>
                </c:pt>
                <c:pt idx="286" formatCode="0.0">
                  <c:v>18.100000000000001</c:v>
                </c:pt>
                <c:pt idx="287" formatCode="0.0">
                  <c:v>16.399999999999999</c:v>
                </c:pt>
                <c:pt idx="288" formatCode="0.0">
                  <c:v>16.5</c:v>
                </c:pt>
                <c:pt idx="289" formatCode="0.0">
                  <c:v>16.7</c:v>
                </c:pt>
                <c:pt idx="290" formatCode="0.0">
                  <c:v>16.2</c:v>
                </c:pt>
                <c:pt idx="291" formatCode="0.0">
                  <c:v>15.5</c:v>
                </c:pt>
                <c:pt idx="292" formatCode="0.0">
                  <c:v>16.5</c:v>
                </c:pt>
                <c:pt idx="293" formatCode="0.0">
                  <c:v>17.100000000000001</c:v>
                </c:pt>
                <c:pt idx="294" formatCode="0.0">
                  <c:v>19.100000000000001</c:v>
                </c:pt>
                <c:pt idx="295" formatCode="0.0">
                  <c:v>18.100000000000001</c:v>
                </c:pt>
                <c:pt idx="296">
                  <c:v>18</c:v>
                </c:pt>
                <c:pt idx="297" formatCode="0.0">
                  <c:v>16.399999999999999</c:v>
                </c:pt>
                <c:pt idx="298" formatCode="0.0">
                  <c:v>16.8</c:v>
                </c:pt>
                <c:pt idx="299" formatCode="0.0">
                  <c:v>17.3</c:v>
                </c:pt>
                <c:pt idx="300" formatCode="0.0">
                  <c:v>18.600000000000001</c:v>
                </c:pt>
                <c:pt idx="301" formatCode="0.0">
                  <c:v>17.600000000000001</c:v>
                </c:pt>
                <c:pt idx="302" formatCode="0.0">
                  <c:v>17.3</c:v>
                </c:pt>
                <c:pt idx="303" formatCode="0.0">
                  <c:v>19</c:v>
                </c:pt>
                <c:pt idx="304" formatCode="0.0">
                  <c:v>20.399999999999999</c:v>
                </c:pt>
                <c:pt idx="305" formatCode="0.0">
                  <c:v>17.7</c:v>
                </c:pt>
                <c:pt idx="306" formatCode="0.0">
                  <c:v>21.2</c:v>
                </c:pt>
                <c:pt idx="307" formatCode="0.0">
                  <c:v>16.3</c:v>
                </c:pt>
                <c:pt idx="308" formatCode="0.0">
                  <c:v>16.3</c:v>
                </c:pt>
                <c:pt idx="309" formatCode="0.0">
                  <c:v>15</c:v>
                </c:pt>
                <c:pt idx="310" formatCode="0.0">
                  <c:v>14.6</c:v>
                </c:pt>
                <c:pt idx="311" formatCode="0.0">
                  <c:v>12.4</c:v>
                </c:pt>
                <c:pt idx="312" formatCode="0.0">
                  <c:v>12.7</c:v>
                </c:pt>
                <c:pt idx="313" formatCode="0.0">
                  <c:v>13.4</c:v>
                </c:pt>
                <c:pt idx="314" formatCode="0.0">
                  <c:v>13.5</c:v>
                </c:pt>
                <c:pt idx="315" formatCode="0.0">
                  <c:v>15.1</c:v>
                </c:pt>
                <c:pt idx="316" formatCode="0.0">
                  <c:v>15.6</c:v>
                </c:pt>
                <c:pt idx="317" formatCode="0.0">
                  <c:v>13.7</c:v>
                </c:pt>
                <c:pt idx="318" formatCode="0.0">
                  <c:v>15.7</c:v>
                </c:pt>
                <c:pt idx="319" formatCode="0.0">
                  <c:v>16.100000000000001</c:v>
                </c:pt>
                <c:pt idx="320" formatCode="0.0">
                  <c:v>15.8</c:v>
                </c:pt>
                <c:pt idx="321" formatCode="0.0">
                  <c:v>15.3</c:v>
                </c:pt>
                <c:pt idx="322" formatCode="0.0">
                  <c:v>14.3</c:v>
                </c:pt>
                <c:pt idx="323" formatCode="0.0">
                  <c:v>13.8</c:v>
                </c:pt>
                <c:pt idx="324" formatCode="0.0">
                  <c:v>13.7</c:v>
                </c:pt>
                <c:pt idx="325" formatCode="0.0">
                  <c:v>11.5</c:v>
                </c:pt>
                <c:pt idx="326" formatCode="0.0">
                  <c:v>12.1</c:v>
                </c:pt>
                <c:pt idx="327">
                  <c:v>10.9</c:v>
                </c:pt>
                <c:pt idx="328" formatCode="0.0">
                  <c:v>11</c:v>
                </c:pt>
                <c:pt idx="329" formatCode="0.0">
                  <c:v>8.8000000000000007</c:v>
                </c:pt>
                <c:pt idx="330" formatCode="0.0">
                  <c:v>10.4</c:v>
                </c:pt>
                <c:pt idx="331" formatCode="0.0">
                  <c:v>12.4</c:v>
                </c:pt>
                <c:pt idx="332" formatCode="0.0">
                  <c:v>12.5</c:v>
                </c:pt>
                <c:pt idx="333" formatCode="0.0">
                  <c:v>12.2</c:v>
                </c:pt>
                <c:pt idx="334" formatCode="0.0">
                  <c:v>12.5</c:v>
                </c:pt>
                <c:pt idx="335" formatCode="0.0">
                  <c:v>12.2</c:v>
                </c:pt>
                <c:pt idx="336" formatCode="0.0">
                  <c:v>10.4</c:v>
                </c:pt>
                <c:pt idx="337" formatCode="0.0">
                  <c:v>6.1</c:v>
                </c:pt>
                <c:pt idx="338" formatCode="0.0">
                  <c:v>8.8000000000000007</c:v>
                </c:pt>
                <c:pt idx="339" formatCode="0.0">
                  <c:v>4.5999999999999996</c:v>
                </c:pt>
                <c:pt idx="340" formatCode="0.0">
                  <c:v>6.5</c:v>
                </c:pt>
                <c:pt idx="341" formatCode="0.0">
                  <c:v>7.1</c:v>
                </c:pt>
                <c:pt idx="342" formatCode="0.0">
                  <c:v>5.7</c:v>
                </c:pt>
                <c:pt idx="343" formatCode="0.0">
                  <c:v>8.4</c:v>
                </c:pt>
                <c:pt idx="344" formatCode="0.0">
                  <c:v>5.4</c:v>
                </c:pt>
                <c:pt idx="345" formatCode="0.0">
                  <c:v>4.9000000000000004</c:v>
                </c:pt>
                <c:pt idx="346" formatCode="0.0">
                  <c:v>3.4</c:v>
                </c:pt>
                <c:pt idx="347" formatCode="0.0">
                  <c:v>4.4000000000000004</c:v>
                </c:pt>
                <c:pt idx="348" formatCode="0.0">
                  <c:v>3.2</c:v>
                </c:pt>
                <c:pt idx="349" formatCode="0.0">
                  <c:v>-0.3</c:v>
                </c:pt>
                <c:pt idx="350" formatCode="0.0">
                  <c:v>0.4</c:v>
                </c:pt>
                <c:pt idx="351" formatCode="0.0">
                  <c:v>-1.2</c:v>
                </c:pt>
                <c:pt idx="352" formatCode="0.0">
                  <c:v>0.1</c:v>
                </c:pt>
                <c:pt idx="353" formatCode="0.0">
                  <c:v>1.4</c:v>
                </c:pt>
                <c:pt idx="354" formatCode="0.0">
                  <c:v>1</c:v>
                </c:pt>
                <c:pt idx="355" formatCode="0.0">
                  <c:v>5.6</c:v>
                </c:pt>
                <c:pt idx="356" formatCode="0.0">
                  <c:v>13.1</c:v>
                </c:pt>
                <c:pt idx="357">
                  <c:v>13.4</c:v>
                </c:pt>
                <c:pt idx="358" formatCode="0.0">
                  <c:v>10.7</c:v>
                </c:pt>
                <c:pt idx="359" formatCode="0.0">
                  <c:v>10.7</c:v>
                </c:pt>
                <c:pt idx="360" formatCode="0.0">
                  <c:v>11.4</c:v>
                </c:pt>
                <c:pt idx="361" formatCode="0.0">
                  <c:v>12.3</c:v>
                </c:pt>
                <c:pt idx="362" formatCode="0.0">
                  <c:v>10.7</c:v>
                </c:pt>
                <c:pt idx="363" formatCode="0.0">
                  <c:v>11.4</c:v>
                </c:pt>
                <c:pt idx="364" formatCode="0.0">
                  <c:v>7.8</c:v>
                </c:pt>
                <c:pt idx="365" formatCode="0.0">
                  <c:v>11.1</c:v>
                </c:pt>
                <c:pt idx="366" formatCode="0.0">
                  <c:v>12.7</c:v>
                </c:pt>
                <c:pt idx="367" formatCode="0.0">
                  <c:v>9.1999999999999993</c:v>
                </c:pt>
                <c:pt idx="368" formatCode="0.0">
                  <c:v>13.4</c:v>
                </c:pt>
                <c:pt idx="369" formatCode="0.0">
                  <c:v>13.2</c:v>
                </c:pt>
                <c:pt idx="371">
                  <c:v>0</c:v>
                </c:pt>
                <c:pt idx="372" formatCode="0.000">
                  <c:v>16.528453038674037</c:v>
                </c:pt>
                <c:pt idx="373">
                  <c:v>0</c:v>
                </c:pt>
                <c:pt idx="374" formatCode="0.000">
                  <c:v>38.1</c:v>
                </c:pt>
                <c:pt idx="375">
                  <c:v>0</c:v>
                </c:pt>
                <c:pt idx="376" formatCode="0.000">
                  <c:v>-1.2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D0-4102-890B-1EECA834BD86}"/>
            </c:ext>
          </c:extLst>
        </c:ser>
        <c:ser>
          <c:idx val="2"/>
          <c:order val="2"/>
          <c:tx>
            <c:v>Diff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Daily!$A$1:$A$378</c:f>
              <c:strCache>
                <c:ptCount val="370"/>
                <c:pt idx="0">
                  <c:v> RADCLIFFE METEOROLOGICAL STATION, OXFORD </c:v>
                </c:pt>
                <c:pt idx="4">
                  <c:v>Day</c:v>
                </c:pt>
                <c:pt idx="5">
                  <c:v>01/01/2022</c:v>
                </c:pt>
                <c:pt idx="6">
                  <c:v>02/01/2022</c:v>
                </c:pt>
                <c:pt idx="7">
                  <c:v>03/01/2022</c:v>
                </c:pt>
                <c:pt idx="8">
                  <c:v>04/01/2022</c:v>
                </c:pt>
                <c:pt idx="9">
                  <c:v>05/01/2022</c:v>
                </c:pt>
                <c:pt idx="10">
                  <c:v>06/01/2022</c:v>
                </c:pt>
                <c:pt idx="11">
                  <c:v>07/01/2022</c:v>
                </c:pt>
                <c:pt idx="12">
                  <c:v>08/01/2022</c:v>
                </c:pt>
                <c:pt idx="13">
                  <c:v>09/01/2022</c:v>
                </c:pt>
                <c:pt idx="14">
                  <c:v>10/01/2022</c:v>
                </c:pt>
                <c:pt idx="15">
                  <c:v>11/01/2022</c:v>
                </c:pt>
                <c:pt idx="16">
                  <c:v>12/01/2022</c:v>
                </c:pt>
                <c:pt idx="17">
                  <c:v>13/01/2022</c:v>
                </c:pt>
                <c:pt idx="18">
                  <c:v>14/01/2022</c:v>
                </c:pt>
                <c:pt idx="19">
                  <c:v>15/01/2022</c:v>
                </c:pt>
                <c:pt idx="20">
                  <c:v>16/01/2022</c:v>
                </c:pt>
                <c:pt idx="21">
                  <c:v>17/01/2022</c:v>
                </c:pt>
                <c:pt idx="22">
                  <c:v>18/01/2022</c:v>
                </c:pt>
                <c:pt idx="23">
                  <c:v>19/01/2022</c:v>
                </c:pt>
                <c:pt idx="24">
                  <c:v>20/01/2022</c:v>
                </c:pt>
                <c:pt idx="25">
                  <c:v>21/01/2022</c:v>
                </c:pt>
                <c:pt idx="26">
                  <c:v>22/01/2022</c:v>
                </c:pt>
                <c:pt idx="27">
                  <c:v>23/01/2022</c:v>
                </c:pt>
                <c:pt idx="28">
                  <c:v>24/01/2022</c:v>
                </c:pt>
                <c:pt idx="29">
                  <c:v>25/01/2022</c:v>
                </c:pt>
                <c:pt idx="30">
                  <c:v>26/01/2022</c:v>
                </c:pt>
                <c:pt idx="31">
                  <c:v>27/01/2022</c:v>
                </c:pt>
                <c:pt idx="32">
                  <c:v>28/01/2022</c:v>
                </c:pt>
                <c:pt idx="33">
                  <c:v>29/01/2022</c:v>
                </c:pt>
                <c:pt idx="34">
                  <c:v>30/01/2022</c:v>
                </c:pt>
                <c:pt idx="35">
                  <c:v>31/01/2022</c:v>
                </c:pt>
                <c:pt idx="36">
                  <c:v>01/02/2022</c:v>
                </c:pt>
                <c:pt idx="37">
                  <c:v>02/02/2022</c:v>
                </c:pt>
                <c:pt idx="38">
                  <c:v>03/02/2022</c:v>
                </c:pt>
                <c:pt idx="39">
                  <c:v>04/02/2022</c:v>
                </c:pt>
                <c:pt idx="40">
                  <c:v>05/02/2022</c:v>
                </c:pt>
                <c:pt idx="41">
                  <c:v>06/02/2022</c:v>
                </c:pt>
                <c:pt idx="42">
                  <c:v>07/02/2022</c:v>
                </c:pt>
                <c:pt idx="43">
                  <c:v>08/02/2022</c:v>
                </c:pt>
                <c:pt idx="44">
                  <c:v>09/02/2022</c:v>
                </c:pt>
                <c:pt idx="45">
                  <c:v>10/02/2022</c:v>
                </c:pt>
                <c:pt idx="46">
                  <c:v>11/02/2022</c:v>
                </c:pt>
                <c:pt idx="47">
                  <c:v>12/02/2022</c:v>
                </c:pt>
                <c:pt idx="48">
                  <c:v>13/02/2022</c:v>
                </c:pt>
                <c:pt idx="49">
                  <c:v>14/02/2022</c:v>
                </c:pt>
                <c:pt idx="50">
                  <c:v>15/02/2022</c:v>
                </c:pt>
                <c:pt idx="51">
                  <c:v>16/02/2022</c:v>
                </c:pt>
                <c:pt idx="52">
                  <c:v>17/02/2022</c:v>
                </c:pt>
                <c:pt idx="53">
                  <c:v>18/02/2022</c:v>
                </c:pt>
                <c:pt idx="54">
                  <c:v>19/02/2022</c:v>
                </c:pt>
                <c:pt idx="55">
                  <c:v>20/02/2022</c:v>
                </c:pt>
                <c:pt idx="56">
                  <c:v>21/02/2022</c:v>
                </c:pt>
                <c:pt idx="57">
                  <c:v>22/02/2022</c:v>
                </c:pt>
                <c:pt idx="58">
                  <c:v>23/02/2022</c:v>
                </c:pt>
                <c:pt idx="59">
                  <c:v>24/02/2022</c:v>
                </c:pt>
                <c:pt idx="60">
                  <c:v>25/02/2022</c:v>
                </c:pt>
                <c:pt idx="61">
                  <c:v>26/02/2022</c:v>
                </c:pt>
                <c:pt idx="62">
                  <c:v>27/02/2022</c:v>
                </c:pt>
                <c:pt idx="63">
                  <c:v>28/02/2022</c:v>
                </c:pt>
                <c:pt idx="64">
                  <c:v>01/03/2022</c:v>
                </c:pt>
                <c:pt idx="65">
                  <c:v>02/03/2022</c:v>
                </c:pt>
                <c:pt idx="66">
                  <c:v>03/03/2022</c:v>
                </c:pt>
                <c:pt idx="67">
                  <c:v>04/03/2022</c:v>
                </c:pt>
                <c:pt idx="68">
                  <c:v>05/03/2022</c:v>
                </c:pt>
                <c:pt idx="69">
                  <c:v>06/03/2022</c:v>
                </c:pt>
                <c:pt idx="70">
                  <c:v>07/03/2022</c:v>
                </c:pt>
                <c:pt idx="71">
                  <c:v>08/03/2022</c:v>
                </c:pt>
                <c:pt idx="72">
                  <c:v>09/03/2022</c:v>
                </c:pt>
                <c:pt idx="73">
                  <c:v>10/03/2022</c:v>
                </c:pt>
                <c:pt idx="74">
                  <c:v>11/03/2022</c:v>
                </c:pt>
                <c:pt idx="75">
                  <c:v>12/03/2022</c:v>
                </c:pt>
                <c:pt idx="76">
                  <c:v>13/03/2022</c:v>
                </c:pt>
                <c:pt idx="77">
                  <c:v>14/03/2022</c:v>
                </c:pt>
                <c:pt idx="78">
                  <c:v>15/03/2022</c:v>
                </c:pt>
                <c:pt idx="79">
                  <c:v>16/03/2022</c:v>
                </c:pt>
                <c:pt idx="80">
                  <c:v>17/03/2022</c:v>
                </c:pt>
                <c:pt idx="81">
                  <c:v>18/03/2022</c:v>
                </c:pt>
                <c:pt idx="82">
                  <c:v>19/03/2022</c:v>
                </c:pt>
                <c:pt idx="83">
                  <c:v>20/03/2022</c:v>
                </c:pt>
                <c:pt idx="84">
                  <c:v>21/03/2022</c:v>
                </c:pt>
                <c:pt idx="85">
                  <c:v>22/03/2022</c:v>
                </c:pt>
                <c:pt idx="86">
                  <c:v>23/03/2022</c:v>
                </c:pt>
                <c:pt idx="87">
                  <c:v>24/03/2022</c:v>
                </c:pt>
                <c:pt idx="88">
                  <c:v>25/03/2022</c:v>
                </c:pt>
                <c:pt idx="89">
                  <c:v>26/03/2022</c:v>
                </c:pt>
                <c:pt idx="90">
                  <c:v>27/03/2022</c:v>
                </c:pt>
                <c:pt idx="91">
                  <c:v>28/03/2022</c:v>
                </c:pt>
                <c:pt idx="92">
                  <c:v>29/03/2022</c:v>
                </c:pt>
                <c:pt idx="93">
                  <c:v>30/03/2022</c:v>
                </c:pt>
                <c:pt idx="94">
                  <c:v>31/03/2022</c:v>
                </c:pt>
                <c:pt idx="95">
                  <c:v>01/04/2022</c:v>
                </c:pt>
                <c:pt idx="96">
                  <c:v>02/04/2022</c:v>
                </c:pt>
                <c:pt idx="97">
                  <c:v>03/04/2022</c:v>
                </c:pt>
                <c:pt idx="98">
                  <c:v>04/04/2022</c:v>
                </c:pt>
                <c:pt idx="99">
                  <c:v>05/04/2022</c:v>
                </c:pt>
                <c:pt idx="100">
                  <c:v>06/04/2022</c:v>
                </c:pt>
                <c:pt idx="101">
                  <c:v>07/04/2022</c:v>
                </c:pt>
                <c:pt idx="102">
                  <c:v>08/04/2022</c:v>
                </c:pt>
                <c:pt idx="103">
                  <c:v>09/04/2022</c:v>
                </c:pt>
                <c:pt idx="104">
                  <c:v>10/04/2022</c:v>
                </c:pt>
                <c:pt idx="105">
                  <c:v>11/04/2022</c:v>
                </c:pt>
                <c:pt idx="106">
                  <c:v>12/04/2022</c:v>
                </c:pt>
                <c:pt idx="107">
                  <c:v>13/04/2022</c:v>
                </c:pt>
                <c:pt idx="108">
                  <c:v>14/04/2022</c:v>
                </c:pt>
                <c:pt idx="109">
                  <c:v>15/04/2022</c:v>
                </c:pt>
                <c:pt idx="110">
                  <c:v>16/04/2022</c:v>
                </c:pt>
                <c:pt idx="111">
                  <c:v>17/04/2022</c:v>
                </c:pt>
                <c:pt idx="112">
                  <c:v>18/04/2022</c:v>
                </c:pt>
                <c:pt idx="113">
                  <c:v>19/04/2022</c:v>
                </c:pt>
                <c:pt idx="114">
                  <c:v>20/04/2022</c:v>
                </c:pt>
                <c:pt idx="115">
                  <c:v>21/04/2022</c:v>
                </c:pt>
                <c:pt idx="116">
                  <c:v>22/04/2022</c:v>
                </c:pt>
                <c:pt idx="117">
                  <c:v>23/04/2022</c:v>
                </c:pt>
                <c:pt idx="118">
                  <c:v>24/04/2022</c:v>
                </c:pt>
                <c:pt idx="119">
                  <c:v>25/04/2022</c:v>
                </c:pt>
                <c:pt idx="120">
                  <c:v>26/04/2022</c:v>
                </c:pt>
                <c:pt idx="121">
                  <c:v>27/04/2022</c:v>
                </c:pt>
                <c:pt idx="122">
                  <c:v>28/04/2022</c:v>
                </c:pt>
                <c:pt idx="123">
                  <c:v>29/04/2022</c:v>
                </c:pt>
                <c:pt idx="124">
                  <c:v>30/04/2022</c:v>
                </c:pt>
                <c:pt idx="125">
                  <c:v>01/05/2022</c:v>
                </c:pt>
                <c:pt idx="126">
                  <c:v>02/05/2022</c:v>
                </c:pt>
                <c:pt idx="127">
                  <c:v>03/05/2022</c:v>
                </c:pt>
                <c:pt idx="128">
                  <c:v>04/05/2022</c:v>
                </c:pt>
                <c:pt idx="129">
                  <c:v>05/05/2022</c:v>
                </c:pt>
                <c:pt idx="130">
                  <c:v>06/05/2022</c:v>
                </c:pt>
                <c:pt idx="131">
                  <c:v>07/05/2022</c:v>
                </c:pt>
                <c:pt idx="132">
                  <c:v>08/05/2022</c:v>
                </c:pt>
                <c:pt idx="133">
                  <c:v>09/05/2022</c:v>
                </c:pt>
                <c:pt idx="134">
                  <c:v>10/05/2022</c:v>
                </c:pt>
                <c:pt idx="135">
                  <c:v>11/05/2022</c:v>
                </c:pt>
                <c:pt idx="136">
                  <c:v>12/05/2022</c:v>
                </c:pt>
                <c:pt idx="137">
                  <c:v>13/05/2022</c:v>
                </c:pt>
                <c:pt idx="138">
                  <c:v>14/05/2022</c:v>
                </c:pt>
                <c:pt idx="139">
                  <c:v>15/05/2022</c:v>
                </c:pt>
                <c:pt idx="140">
                  <c:v>16/05/2022</c:v>
                </c:pt>
                <c:pt idx="141">
                  <c:v>17/05/2022</c:v>
                </c:pt>
                <c:pt idx="142">
                  <c:v>18/05/2022</c:v>
                </c:pt>
                <c:pt idx="143">
                  <c:v>19/05/2022</c:v>
                </c:pt>
                <c:pt idx="144">
                  <c:v>20/05/2022</c:v>
                </c:pt>
                <c:pt idx="145">
                  <c:v>21/05/2022</c:v>
                </c:pt>
                <c:pt idx="146">
                  <c:v>22/05/2022</c:v>
                </c:pt>
                <c:pt idx="147">
                  <c:v>23/05/2022</c:v>
                </c:pt>
                <c:pt idx="148">
                  <c:v>24/05/2022</c:v>
                </c:pt>
                <c:pt idx="149">
                  <c:v>25/05/2022</c:v>
                </c:pt>
                <c:pt idx="150">
                  <c:v>26/05/2022</c:v>
                </c:pt>
                <c:pt idx="151">
                  <c:v>27/05/2022</c:v>
                </c:pt>
                <c:pt idx="152">
                  <c:v>28/05/2022</c:v>
                </c:pt>
                <c:pt idx="153">
                  <c:v>29/05/2022</c:v>
                </c:pt>
                <c:pt idx="154">
                  <c:v>30/05/2022</c:v>
                </c:pt>
                <c:pt idx="155">
                  <c:v>31/05/2022</c:v>
                </c:pt>
                <c:pt idx="156">
                  <c:v>01/06/2022</c:v>
                </c:pt>
                <c:pt idx="157">
                  <c:v>02/06/2022</c:v>
                </c:pt>
                <c:pt idx="158">
                  <c:v>03/06/2022</c:v>
                </c:pt>
                <c:pt idx="159">
                  <c:v>04/06/2022</c:v>
                </c:pt>
                <c:pt idx="160">
                  <c:v>05/06/2022</c:v>
                </c:pt>
                <c:pt idx="161">
                  <c:v>06/06/2022</c:v>
                </c:pt>
                <c:pt idx="162">
                  <c:v>07/06/2022</c:v>
                </c:pt>
                <c:pt idx="163">
                  <c:v>08/06/2022</c:v>
                </c:pt>
                <c:pt idx="164">
                  <c:v>09/06/2022</c:v>
                </c:pt>
                <c:pt idx="165">
                  <c:v>10/06/2022</c:v>
                </c:pt>
                <c:pt idx="166">
                  <c:v>11/06/2022</c:v>
                </c:pt>
                <c:pt idx="167">
                  <c:v>12/06/2022</c:v>
                </c:pt>
                <c:pt idx="168">
                  <c:v>13/06/2022</c:v>
                </c:pt>
                <c:pt idx="169">
                  <c:v>14/06/2022</c:v>
                </c:pt>
                <c:pt idx="170">
                  <c:v>15/06/2022</c:v>
                </c:pt>
                <c:pt idx="171">
                  <c:v>16/06/2022</c:v>
                </c:pt>
                <c:pt idx="172">
                  <c:v>17/06/2022</c:v>
                </c:pt>
                <c:pt idx="173">
                  <c:v>18/06/2022</c:v>
                </c:pt>
                <c:pt idx="174">
                  <c:v>19/06/2022</c:v>
                </c:pt>
                <c:pt idx="175">
                  <c:v>20/06/2022</c:v>
                </c:pt>
                <c:pt idx="176">
                  <c:v>21/06/2022</c:v>
                </c:pt>
                <c:pt idx="177">
                  <c:v>22/06/2022</c:v>
                </c:pt>
                <c:pt idx="178">
                  <c:v>23/06/2022</c:v>
                </c:pt>
                <c:pt idx="179">
                  <c:v>24/06/2022</c:v>
                </c:pt>
                <c:pt idx="180">
                  <c:v>25/06/2022</c:v>
                </c:pt>
                <c:pt idx="181">
                  <c:v>26/06/2022</c:v>
                </c:pt>
                <c:pt idx="182">
                  <c:v>27/06/2022</c:v>
                </c:pt>
                <c:pt idx="183">
                  <c:v>28/06/2022</c:v>
                </c:pt>
                <c:pt idx="184">
                  <c:v>29/06/2022</c:v>
                </c:pt>
                <c:pt idx="185">
                  <c:v>30/06/2022</c:v>
                </c:pt>
                <c:pt idx="186">
                  <c:v>01/07/2022</c:v>
                </c:pt>
                <c:pt idx="187">
                  <c:v>02/07/2022</c:v>
                </c:pt>
                <c:pt idx="188">
                  <c:v>03/07/2022</c:v>
                </c:pt>
                <c:pt idx="189">
                  <c:v>04/07/2022</c:v>
                </c:pt>
                <c:pt idx="190">
                  <c:v>05/07/2022</c:v>
                </c:pt>
                <c:pt idx="191">
                  <c:v>06/07/2022</c:v>
                </c:pt>
                <c:pt idx="192">
                  <c:v>07/07/2022</c:v>
                </c:pt>
                <c:pt idx="193">
                  <c:v>08/07/2022</c:v>
                </c:pt>
                <c:pt idx="194">
                  <c:v>09/07/2022</c:v>
                </c:pt>
                <c:pt idx="195">
                  <c:v>10/07/2022</c:v>
                </c:pt>
                <c:pt idx="196">
                  <c:v>11/07/2022</c:v>
                </c:pt>
                <c:pt idx="197">
                  <c:v>12/07/2022</c:v>
                </c:pt>
                <c:pt idx="198">
                  <c:v>13/07/2022</c:v>
                </c:pt>
                <c:pt idx="199">
                  <c:v>14/07/2022</c:v>
                </c:pt>
                <c:pt idx="200">
                  <c:v>15/07/2022</c:v>
                </c:pt>
                <c:pt idx="201">
                  <c:v>16/07/2022</c:v>
                </c:pt>
                <c:pt idx="202">
                  <c:v>17/07/2022</c:v>
                </c:pt>
                <c:pt idx="203">
                  <c:v>18/07/2022</c:v>
                </c:pt>
                <c:pt idx="204">
                  <c:v>19/07/2022</c:v>
                </c:pt>
                <c:pt idx="205">
                  <c:v>20/07/2022</c:v>
                </c:pt>
                <c:pt idx="206">
                  <c:v>21/07/2022</c:v>
                </c:pt>
                <c:pt idx="207">
                  <c:v>22/07/2022</c:v>
                </c:pt>
                <c:pt idx="208">
                  <c:v>23/07/2022</c:v>
                </c:pt>
                <c:pt idx="209">
                  <c:v>24/07/2022</c:v>
                </c:pt>
                <c:pt idx="210">
                  <c:v>25/07/2022</c:v>
                </c:pt>
                <c:pt idx="211">
                  <c:v>26/07/2022</c:v>
                </c:pt>
                <c:pt idx="212">
                  <c:v>27/07/2022</c:v>
                </c:pt>
                <c:pt idx="213">
                  <c:v>28/07/2022</c:v>
                </c:pt>
                <c:pt idx="214">
                  <c:v>29/07/2022</c:v>
                </c:pt>
                <c:pt idx="215">
                  <c:v>30/07/2022</c:v>
                </c:pt>
                <c:pt idx="216">
                  <c:v>31/07/2022</c:v>
                </c:pt>
                <c:pt idx="217">
                  <c:v>01/08/2022</c:v>
                </c:pt>
                <c:pt idx="218">
                  <c:v>02/08/2022</c:v>
                </c:pt>
                <c:pt idx="219">
                  <c:v>03/08/2022</c:v>
                </c:pt>
                <c:pt idx="220">
                  <c:v>04/08/2022</c:v>
                </c:pt>
                <c:pt idx="221">
                  <c:v>05/08/2022</c:v>
                </c:pt>
                <c:pt idx="222">
                  <c:v>06/08/2022</c:v>
                </c:pt>
                <c:pt idx="223">
                  <c:v>07/08/2022</c:v>
                </c:pt>
                <c:pt idx="224">
                  <c:v>08/08/2022</c:v>
                </c:pt>
                <c:pt idx="225">
                  <c:v>09/08/2022</c:v>
                </c:pt>
                <c:pt idx="226">
                  <c:v>10/08/2022</c:v>
                </c:pt>
                <c:pt idx="227">
                  <c:v>11/08/2022</c:v>
                </c:pt>
                <c:pt idx="228">
                  <c:v>12/08/2022</c:v>
                </c:pt>
                <c:pt idx="229">
                  <c:v>13/08/2022</c:v>
                </c:pt>
                <c:pt idx="230">
                  <c:v>14/08/2022</c:v>
                </c:pt>
                <c:pt idx="231">
                  <c:v>15/08/2022</c:v>
                </c:pt>
                <c:pt idx="232">
                  <c:v>16/08/2022</c:v>
                </c:pt>
                <c:pt idx="233">
                  <c:v>17/08/2022</c:v>
                </c:pt>
                <c:pt idx="234">
                  <c:v>18/08/2022</c:v>
                </c:pt>
                <c:pt idx="235">
                  <c:v>19/08/2022</c:v>
                </c:pt>
                <c:pt idx="236">
                  <c:v>20/08/2022</c:v>
                </c:pt>
                <c:pt idx="237">
                  <c:v>21/08/2022</c:v>
                </c:pt>
                <c:pt idx="238">
                  <c:v>22/08/2022</c:v>
                </c:pt>
                <c:pt idx="239">
                  <c:v>23/08/2022</c:v>
                </c:pt>
                <c:pt idx="240">
                  <c:v>24/08/2022</c:v>
                </c:pt>
                <c:pt idx="241">
                  <c:v>25/08/2022</c:v>
                </c:pt>
                <c:pt idx="242">
                  <c:v>26/08/2022</c:v>
                </c:pt>
                <c:pt idx="243">
                  <c:v>27/08/2022</c:v>
                </c:pt>
                <c:pt idx="244">
                  <c:v>28/08/2022</c:v>
                </c:pt>
                <c:pt idx="245">
                  <c:v>29/08/2022</c:v>
                </c:pt>
                <c:pt idx="246">
                  <c:v>30/08/2022</c:v>
                </c:pt>
                <c:pt idx="247">
                  <c:v>31/08/2022</c:v>
                </c:pt>
                <c:pt idx="248">
                  <c:v>01/09/2022</c:v>
                </c:pt>
                <c:pt idx="249">
                  <c:v>02/09/2022</c:v>
                </c:pt>
                <c:pt idx="250">
                  <c:v>03/09/2022</c:v>
                </c:pt>
                <c:pt idx="251">
                  <c:v>04/09/2022</c:v>
                </c:pt>
                <c:pt idx="252">
                  <c:v>05/09/2022</c:v>
                </c:pt>
                <c:pt idx="253">
                  <c:v>06/09/2022</c:v>
                </c:pt>
                <c:pt idx="254">
                  <c:v>07/09/2022</c:v>
                </c:pt>
                <c:pt idx="255">
                  <c:v>08/09/2022</c:v>
                </c:pt>
                <c:pt idx="256">
                  <c:v>09/09/2022</c:v>
                </c:pt>
                <c:pt idx="257">
                  <c:v>10/09/2022</c:v>
                </c:pt>
                <c:pt idx="258">
                  <c:v>11/09/2022</c:v>
                </c:pt>
                <c:pt idx="259">
                  <c:v>12/09/2022</c:v>
                </c:pt>
                <c:pt idx="260">
                  <c:v>13/09/2022</c:v>
                </c:pt>
                <c:pt idx="261">
                  <c:v>14/09/2022</c:v>
                </c:pt>
                <c:pt idx="262">
                  <c:v>15/09/2022</c:v>
                </c:pt>
                <c:pt idx="263">
                  <c:v>16/09/2022</c:v>
                </c:pt>
                <c:pt idx="264">
                  <c:v>17/09/2022</c:v>
                </c:pt>
                <c:pt idx="265">
                  <c:v>18/09/2022</c:v>
                </c:pt>
                <c:pt idx="266">
                  <c:v>19/09/2022</c:v>
                </c:pt>
                <c:pt idx="267">
                  <c:v>20/09/2022</c:v>
                </c:pt>
                <c:pt idx="268">
                  <c:v>21/09/2022</c:v>
                </c:pt>
                <c:pt idx="269">
                  <c:v>22/09/2022</c:v>
                </c:pt>
                <c:pt idx="270">
                  <c:v>23/09/2022</c:v>
                </c:pt>
                <c:pt idx="271">
                  <c:v>24/09/2022</c:v>
                </c:pt>
                <c:pt idx="272">
                  <c:v>25/09/2022</c:v>
                </c:pt>
                <c:pt idx="273">
                  <c:v>26/09/2022</c:v>
                </c:pt>
                <c:pt idx="274">
                  <c:v>27/09/2022</c:v>
                </c:pt>
                <c:pt idx="275">
                  <c:v>28/09/2022</c:v>
                </c:pt>
                <c:pt idx="276">
                  <c:v>29/09/2022</c:v>
                </c:pt>
                <c:pt idx="277">
                  <c:v>30/09/2022</c:v>
                </c:pt>
                <c:pt idx="278">
                  <c:v>01/10/2022</c:v>
                </c:pt>
                <c:pt idx="279">
                  <c:v>02/10/2022</c:v>
                </c:pt>
                <c:pt idx="280">
                  <c:v>03/10/2022</c:v>
                </c:pt>
                <c:pt idx="281">
                  <c:v>04/10/2022</c:v>
                </c:pt>
                <c:pt idx="282">
                  <c:v>05/10/2022</c:v>
                </c:pt>
                <c:pt idx="283">
                  <c:v>06/10/2022</c:v>
                </c:pt>
                <c:pt idx="284">
                  <c:v>07/10/2022</c:v>
                </c:pt>
                <c:pt idx="285">
                  <c:v>08/10/2022</c:v>
                </c:pt>
                <c:pt idx="286">
                  <c:v>09/10/2022</c:v>
                </c:pt>
                <c:pt idx="287">
                  <c:v>10/10/2022</c:v>
                </c:pt>
                <c:pt idx="288">
                  <c:v>11/10/2022</c:v>
                </c:pt>
                <c:pt idx="289">
                  <c:v>12/10/2022</c:v>
                </c:pt>
                <c:pt idx="290">
                  <c:v>13/10/2022</c:v>
                </c:pt>
                <c:pt idx="291">
                  <c:v>14/10/2022</c:v>
                </c:pt>
                <c:pt idx="292">
                  <c:v>15/10/2022</c:v>
                </c:pt>
                <c:pt idx="293">
                  <c:v>16/10/2022</c:v>
                </c:pt>
                <c:pt idx="294">
                  <c:v>17/10/2022</c:v>
                </c:pt>
                <c:pt idx="295">
                  <c:v>18/10/2022</c:v>
                </c:pt>
                <c:pt idx="296">
                  <c:v>19/10/2022</c:v>
                </c:pt>
                <c:pt idx="297">
                  <c:v>20/10/2022</c:v>
                </c:pt>
                <c:pt idx="298">
                  <c:v>21/10/2022</c:v>
                </c:pt>
                <c:pt idx="299">
                  <c:v>22/10/2022</c:v>
                </c:pt>
                <c:pt idx="300">
                  <c:v>23/10/2022</c:v>
                </c:pt>
                <c:pt idx="301">
                  <c:v>24/10/2022</c:v>
                </c:pt>
                <c:pt idx="302">
                  <c:v>25/10/2022</c:v>
                </c:pt>
                <c:pt idx="303">
                  <c:v>26/10/2022</c:v>
                </c:pt>
                <c:pt idx="304">
                  <c:v>27/10/2022</c:v>
                </c:pt>
                <c:pt idx="305">
                  <c:v>28/10/2022</c:v>
                </c:pt>
                <c:pt idx="306">
                  <c:v>29/10/2022</c:v>
                </c:pt>
                <c:pt idx="307">
                  <c:v>30/10/2022</c:v>
                </c:pt>
                <c:pt idx="308">
                  <c:v>31/10/2022</c:v>
                </c:pt>
                <c:pt idx="309">
                  <c:v>01/11/2022</c:v>
                </c:pt>
                <c:pt idx="310">
                  <c:v>02/11/2022</c:v>
                </c:pt>
                <c:pt idx="311">
                  <c:v>03/11/2022</c:v>
                </c:pt>
                <c:pt idx="312">
                  <c:v>04/11/2022</c:v>
                </c:pt>
                <c:pt idx="313">
                  <c:v>05/11/2022</c:v>
                </c:pt>
                <c:pt idx="314">
                  <c:v>06/11/2022</c:v>
                </c:pt>
                <c:pt idx="315">
                  <c:v>07/11/2022</c:v>
                </c:pt>
                <c:pt idx="316">
                  <c:v>08/11/2022</c:v>
                </c:pt>
                <c:pt idx="317">
                  <c:v>09/11/2022</c:v>
                </c:pt>
                <c:pt idx="318">
                  <c:v>10/11/2022</c:v>
                </c:pt>
                <c:pt idx="319">
                  <c:v>11/11/2022</c:v>
                </c:pt>
                <c:pt idx="320">
                  <c:v>12/11/2022</c:v>
                </c:pt>
                <c:pt idx="321">
                  <c:v>13/11/2022</c:v>
                </c:pt>
                <c:pt idx="322">
                  <c:v>14/11/2022</c:v>
                </c:pt>
                <c:pt idx="323">
                  <c:v>15/11/2022</c:v>
                </c:pt>
                <c:pt idx="324">
                  <c:v>16/11/2022</c:v>
                </c:pt>
                <c:pt idx="325">
                  <c:v>17/11/2022</c:v>
                </c:pt>
                <c:pt idx="326">
                  <c:v>18/11/2022</c:v>
                </c:pt>
                <c:pt idx="327">
                  <c:v>19/11/2022</c:v>
                </c:pt>
                <c:pt idx="328">
                  <c:v>20/11/2022</c:v>
                </c:pt>
                <c:pt idx="329">
                  <c:v>21/11/2022</c:v>
                </c:pt>
                <c:pt idx="330">
                  <c:v>22/11/2022</c:v>
                </c:pt>
                <c:pt idx="331">
                  <c:v>23/11/2022</c:v>
                </c:pt>
                <c:pt idx="332">
                  <c:v>24/11/2022</c:v>
                </c:pt>
                <c:pt idx="333">
                  <c:v>25/11/2022</c:v>
                </c:pt>
                <c:pt idx="334">
                  <c:v>26/11/2022</c:v>
                </c:pt>
                <c:pt idx="335">
                  <c:v>27/11/2022</c:v>
                </c:pt>
                <c:pt idx="336">
                  <c:v>28/11/2022</c:v>
                </c:pt>
                <c:pt idx="337">
                  <c:v>29/11/2022</c:v>
                </c:pt>
                <c:pt idx="338">
                  <c:v>30/11/2022</c:v>
                </c:pt>
                <c:pt idx="339">
                  <c:v>01/12/2022</c:v>
                </c:pt>
                <c:pt idx="340">
                  <c:v>02/12/2022</c:v>
                </c:pt>
                <c:pt idx="341">
                  <c:v>03/12/2022</c:v>
                </c:pt>
                <c:pt idx="342">
                  <c:v>04/12/2022</c:v>
                </c:pt>
                <c:pt idx="343">
                  <c:v>05/12/2022</c:v>
                </c:pt>
                <c:pt idx="344">
                  <c:v>06/12/2022</c:v>
                </c:pt>
                <c:pt idx="345">
                  <c:v>07/12/2022</c:v>
                </c:pt>
                <c:pt idx="346">
                  <c:v>08/12/2022</c:v>
                </c:pt>
                <c:pt idx="347">
                  <c:v>09/12/2022</c:v>
                </c:pt>
                <c:pt idx="348">
                  <c:v>10/12/2022</c:v>
                </c:pt>
                <c:pt idx="349">
                  <c:v>11/12/2022</c:v>
                </c:pt>
                <c:pt idx="350">
                  <c:v>12/12/2022</c:v>
                </c:pt>
                <c:pt idx="351">
                  <c:v>13/12/2022</c:v>
                </c:pt>
                <c:pt idx="352">
                  <c:v>14/12/2022</c:v>
                </c:pt>
                <c:pt idx="353">
                  <c:v>15/12/2022</c:v>
                </c:pt>
                <c:pt idx="354">
                  <c:v>16/12/2022</c:v>
                </c:pt>
                <c:pt idx="355">
                  <c:v>17/12/2022</c:v>
                </c:pt>
                <c:pt idx="356">
                  <c:v>18/12/2022</c:v>
                </c:pt>
                <c:pt idx="357">
                  <c:v>19/12/2022</c:v>
                </c:pt>
                <c:pt idx="358">
                  <c:v>20/12/2022</c:v>
                </c:pt>
                <c:pt idx="359">
                  <c:v>21/12/2022</c:v>
                </c:pt>
                <c:pt idx="360">
                  <c:v>22/12/2022</c:v>
                </c:pt>
                <c:pt idx="361">
                  <c:v>23/12/2022</c:v>
                </c:pt>
                <c:pt idx="362">
                  <c:v>24/12/2022</c:v>
                </c:pt>
                <c:pt idx="363">
                  <c:v>25/12/2022</c:v>
                </c:pt>
                <c:pt idx="364">
                  <c:v>26/12/2022</c:v>
                </c:pt>
                <c:pt idx="365">
                  <c:v>27/12/2022</c:v>
                </c:pt>
                <c:pt idx="366">
                  <c:v>28/12/2022</c:v>
                </c:pt>
                <c:pt idx="367">
                  <c:v>29/12/2022</c:v>
                </c:pt>
                <c:pt idx="368">
                  <c:v>30/12/2022</c:v>
                </c:pt>
                <c:pt idx="369">
                  <c:v>31/12/2022</c:v>
                </c:pt>
              </c:strCache>
            </c:strRef>
          </c:xVal>
          <c:yVal>
            <c:numRef>
              <c:f>Daily!#REF!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D0-4102-890B-1EECA834B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9678319"/>
        <c:axId val="1401699791"/>
      </c:scatterChart>
      <c:valAx>
        <c:axId val="1059678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1699791"/>
        <c:crosses val="autoZero"/>
        <c:crossBetween val="midCat"/>
      </c:valAx>
      <c:valAx>
        <c:axId val="140169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967831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0900 UTC</a:t>
            </a:r>
            <a:r>
              <a:rPr lang="en-GB" baseline="0"/>
              <a:t>  Vaisala vs alcohol temp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Alcohol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Daily!$A$1:$A$378</c:f>
              <c:strCache>
                <c:ptCount val="370"/>
                <c:pt idx="0">
                  <c:v> RADCLIFFE METEOROLOGICAL STATION, OXFORD </c:v>
                </c:pt>
                <c:pt idx="4">
                  <c:v>Day</c:v>
                </c:pt>
                <c:pt idx="5">
                  <c:v>01/01/2022</c:v>
                </c:pt>
                <c:pt idx="6">
                  <c:v>02/01/2022</c:v>
                </c:pt>
                <c:pt idx="7">
                  <c:v>03/01/2022</c:v>
                </c:pt>
                <c:pt idx="8">
                  <c:v>04/01/2022</c:v>
                </c:pt>
                <c:pt idx="9">
                  <c:v>05/01/2022</c:v>
                </c:pt>
                <c:pt idx="10">
                  <c:v>06/01/2022</c:v>
                </c:pt>
                <c:pt idx="11">
                  <c:v>07/01/2022</c:v>
                </c:pt>
                <c:pt idx="12">
                  <c:v>08/01/2022</c:v>
                </c:pt>
                <c:pt idx="13">
                  <c:v>09/01/2022</c:v>
                </c:pt>
                <c:pt idx="14">
                  <c:v>10/01/2022</c:v>
                </c:pt>
                <c:pt idx="15">
                  <c:v>11/01/2022</c:v>
                </c:pt>
                <c:pt idx="16">
                  <c:v>12/01/2022</c:v>
                </c:pt>
                <c:pt idx="17">
                  <c:v>13/01/2022</c:v>
                </c:pt>
                <c:pt idx="18">
                  <c:v>14/01/2022</c:v>
                </c:pt>
                <c:pt idx="19">
                  <c:v>15/01/2022</c:v>
                </c:pt>
                <c:pt idx="20">
                  <c:v>16/01/2022</c:v>
                </c:pt>
                <c:pt idx="21">
                  <c:v>17/01/2022</c:v>
                </c:pt>
                <c:pt idx="22">
                  <c:v>18/01/2022</c:v>
                </c:pt>
                <c:pt idx="23">
                  <c:v>19/01/2022</c:v>
                </c:pt>
                <c:pt idx="24">
                  <c:v>20/01/2022</c:v>
                </c:pt>
                <c:pt idx="25">
                  <c:v>21/01/2022</c:v>
                </c:pt>
                <c:pt idx="26">
                  <c:v>22/01/2022</c:v>
                </c:pt>
                <c:pt idx="27">
                  <c:v>23/01/2022</c:v>
                </c:pt>
                <c:pt idx="28">
                  <c:v>24/01/2022</c:v>
                </c:pt>
                <c:pt idx="29">
                  <c:v>25/01/2022</c:v>
                </c:pt>
                <c:pt idx="30">
                  <c:v>26/01/2022</c:v>
                </c:pt>
                <c:pt idx="31">
                  <c:v>27/01/2022</c:v>
                </c:pt>
                <c:pt idx="32">
                  <c:v>28/01/2022</c:v>
                </c:pt>
                <c:pt idx="33">
                  <c:v>29/01/2022</c:v>
                </c:pt>
                <c:pt idx="34">
                  <c:v>30/01/2022</c:v>
                </c:pt>
                <c:pt idx="35">
                  <c:v>31/01/2022</c:v>
                </c:pt>
                <c:pt idx="36">
                  <c:v>01/02/2022</c:v>
                </c:pt>
                <c:pt idx="37">
                  <c:v>02/02/2022</c:v>
                </c:pt>
                <c:pt idx="38">
                  <c:v>03/02/2022</c:v>
                </c:pt>
                <c:pt idx="39">
                  <c:v>04/02/2022</c:v>
                </c:pt>
                <c:pt idx="40">
                  <c:v>05/02/2022</c:v>
                </c:pt>
                <c:pt idx="41">
                  <c:v>06/02/2022</c:v>
                </c:pt>
                <c:pt idx="42">
                  <c:v>07/02/2022</c:v>
                </c:pt>
                <c:pt idx="43">
                  <c:v>08/02/2022</c:v>
                </c:pt>
                <c:pt idx="44">
                  <c:v>09/02/2022</c:v>
                </c:pt>
                <c:pt idx="45">
                  <c:v>10/02/2022</c:v>
                </c:pt>
                <c:pt idx="46">
                  <c:v>11/02/2022</c:v>
                </c:pt>
                <c:pt idx="47">
                  <c:v>12/02/2022</c:v>
                </c:pt>
                <c:pt idx="48">
                  <c:v>13/02/2022</c:v>
                </c:pt>
                <c:pt idx="49">
                  <c:v>14/02/2022</c:v>
                </c:pt>
                <c:pt idx="50">
                  <c:v>15/02/2022</c:v>
                </c:pt>
                <c:pt idx="51">
                  <c:v>16/02/2022</c:v>
                </c:pt>
                <c:pt idx="52">
                  <c:v>17/02/2022</c:v>
                </c:pt>
                <c:pt idx="53">
                  <c:v>18/02/2022</c:v>
                </c:pt>
                <c:pt idx="54">
                  <c:v>19/02/2022</c:v>
                </c:pt>
                <c:pt idx="55">
                  <c:v>20/02/2022</c:v>
                </c:pt>
                <c:pt idx="56">
                  <c:v>21/02/2022</c:v>
                </c:pt>
                <c:pt idx="57">
                  <c:v>22/02/2022</c:v>
                </c:pt>
                <c:pt idx="58">
                  <c:v>23/02/2022</c:v>
                </c:pt>
                <c:pt idx="59">
                  <c:v>24/02/2022</c:v>
                </c:pt>
                <c:pt idx="60">
                  <c:v>25/02/2022</c:v>
                </c:pt>
                <c:pt idx="61">
                  <c:v>26/02/2022</c:v>
                </c:pt>
                <c:pt idx="62">
                  <c:v>27/02/2022</c:v>
                </c:pt>
                <c:pt idx="63">
                  <c:v>28/02/2022</c:v>
                </c:pt>
                <c:pt idx="64">
                  <c:v>01/03/2022</c:v>
                </c:pt>
                <c:pt idx="65">
                  <c:v>02/03/2022</c:v>
                </c:pt>
                <c:pt idx="66">
                  <c:v>03/03/2022</c:v>
                </c:pt>
                <c:pt idx="67">
                  <c:v>04/03/2022</c:v>
                </c:pt>
                <c:pt idx="68">
                  <c:v>05/03/2022</c:v>
                </c:pt>
                <c:pt idx="69">
                  <c:v>06/03/2022</c:v>
                </c:pt>
                <c:pt idx="70">
                  <c:v>07/03/2022</c:v>
                </c:pt>
                <c:pt idx="71">
                  <c:v>08/03/2022</c:v>
                </c:pt>
                <c:pt idx="72">
                  <c:v>09/03/2022</c:v>
                </c:pt>
                <c:pt idx="73">
                  <c:v>10/03/2022</c:v>
                </c:pt>
                <c:pt idx="74">
                  <c:v>11/03/2022</c:v>
                </c:pt>
                <c:pt idx="75">
                  <c:v>12/03/2022</c:v>
                </c:pt>
                <c:pt idx="76">
                  <c:v>13/03/2022</c:v>
                </c:pt>
                <c:pt idx="77">
                  <c:v>14/03/2022</c:v>
                </c:pt>
                <c:pt idx="78">
                  <c:v>15/03/2022</c:v>
                </c:pt>
                <c:pt idx="79">
                  <c:v>16/03/2022</c:v>
                </c:pt>
                <c:pt idx="80">
                  <c:v>17/03/2022</c:v>
                </c:pt>
                <c:pt idx="81">
                  <c:v>18/03/2022</c:v>
                </c:pt>
                <c:pt idx="82">
                  <c:v>19/03/2022</c:v>
                </c:pt>
                <c:pt idx="83">
                  <c:v>20/03/2022</c:v>
                </c:pt>
                <c:pt idx="84">
                  <c:v>21/03/2022</c:v>
                </c:pt>
                <c:pt idx="85">
                  <c:v>22/03/2022</c:v>
                </c:pt>
                <c:pt idx="86">
                  <c:v>23/03/2022</c:v>
                </c:pt>
                <c:pt idx="87">
                  <c:v>24/03/2022</c:v>
                </c:pt>
                <c:pt idx="88">
                  <c:v>25/03/2022</c:v>
                </c:pt>
                <c:pt idx="89">
                  <c:v>26/03/2022</c:v>
                </c:pt>
                <c:pt idx="90">
                  <c:v>27/03/2022</c:v>
                </c:pt>
                <c:pt idx="91">
                  <c:v>28/03/2022</c:v>
                </c:pt>
                <c:pt idx="92">
                  <c:v>29/03/2022</c:v>
                </c:pt>
                <c:pt idx="93">
                  <c:v>30/03/2022</c:v>
                </c:pt>
                <c:pt idx="94">
                  <c:v>31/03/2022</c:v>
                </c:pt>
                <c:pt idx="95">
                  <c:v>01/04/2022</c:v>
                </c:pt>
                <c:pt idx="96">
                  <c:v>02/04/2022</c:v>
                </c:pt>
                <c:pt idx="97">
                  <c:v>03/04/2022</c:v>
                </c:pt>
                <c:pt idx="98">
                  <c:v>04/04/2022</c:v>
                </c:pt>
                <c:pt idx="99">
                  <c:v>05/04/2022</c:v>
                </c:pt>
                <c:pt idx="100">
                  <c:v>06/04/2022</c:v>
                </c:pt>
                <c:pt idx="101">
                  <c:v>07/04/2022</c:v>
                </c:pt>
                <c:pt idx="102">
                  <c:v>08/04/2022</c:v>
                </c:pt>
                <c:pt idx="103">
                  <c:v>09/04/2022</c:v>
                </c:pt>
                <c:pt idx="104">
                  <c:v>10/04/2022</c:v>
                </c:pt>
                <c:pt idx="105">
                  <c:v>11/04/2022</c:v>
                </c:pt>
                <c:pt idx="106">
                  <c:v>12/04/2022</c:v>
                </c:pt>
                <c:pt idx="107">
                  <c:v>13/04/2022</c:v>
                </c:pt>
                <c:pt idx="108">
                  <c:v>14/04/2022</c:v>
                </c:pt>
                <c:pt idx="109">
                  <c:v>15/04/2022</c:v>
                </c:pt>
                <c:pt idx="110">
                  <c:v>16/04/2022</c:v>
                </c:pt>
                <c:pt idx="111">
                  <c:v>17/04/2022</c:v>
                </c:pt>
                <c:pt idx="112">
                  <c:v>18/04/2022</c:v>
                </c:pt>
                <c:pt idx="113">
                  <c:v>19/04/2022</c:v>
                </c:pt>
                <c:pt idx="114">
                  <c:v>20/04/2022</c:v>
                </c:pt>
                <c:pt idx="115">
                  <c:v>21/04/2022</c:v>
                </c:pt>
                <c:pt idx="116">
                  <c:v>22/04/2022</c:v>
                </c:pt>
                <c:pt idx="117">
                  <c:v>23/04/2022</c:v>
                </c:pt>
                <c:pt idx="118">
                  <c:v>24/04/2022</c:v>
                </c:pt>
                <c:pt idx="119">
                  <c:v>25/04/2022</c:v>
                </c:pt>
                <c:pt idx="120">
                  <c:v>26/04/2022</c:v>
                </c:pt>
                <c:pt idx="121">
                  <c:v>27/04/2022</c:v>
                </c:pt>
                <c:pt idx="122">
                  <c:v>28/04/2022</c:v>
                </c:pt>
                <c:pt idx="123">
                  <c:v>29/04/2022</c:v>
                </c:pt>
                <c:pt idx="124">
                  <c:v>30/04/2022</c:v>
                </c:pt>
                <c:pt idx="125">
                  <c:v>01/05/2022</c:v>
                </c:pt>
                <c:pt idx="126">
                  <c:v>02/05/2022</c:v>
                </c:pt>
                <c:pt idx="127">
                  <c:v>03/05/2022</c:v>
                </c:pt>
                <c:pt idx="128">
                  <c:v>04/05/2022</c:v>
                </c:pt>
                <c:pt idx="129">
                  <c:v>05/05/2022</c:v>
                </c:pt>
                <c:pt idx="130">
                  <c:v>06/05/2022</c:v>
                </c:pt>
                <c:pt idx="131">
                  <c:v>07/05/2022</c:v>
                </c:pt>
                <c:pt idx="132">
                  <c:v>08/05/2022</c:v>
                </c:pt>
                <c:pt idx="133">
                  <c:v>09/05/2022</c:v>
                </c:pt>
                <c:pt idx="134">
                  <c:v>10/05/2022</c:v>
                </c:pt>
                <c:pt idx="135">
                  <c:v>11/05/2022</c:v>
                </c:pt>
                <c:pt idx="136">
                  <c:v>12/05/2022</c:v>
                </c:pt>
                <c:pt idx="137">
                  <c:v>13/05/2022</c:v>
                </c:pt>
                <c:pt idx="138">
                  <c:v>14/05/2022</c:v>
                </c:pt>
                <c:pt idx="139">
                  <c:v>15/05/2022</c:v>
                </c:pt>
                <c:pt idx="140">
                  <c:v>16/05/2022</c:v>
                </c:pt>
                <c:pt idx="141">
                  <c:v>17/05/2022</c:v>
                </c:pt>
                <c:pt idx="142">
                  <c:v>18/05/2022</c:v>
                </c:pt>
                <c:pt idx="143">
                  <c:v>19/05/2022</c:v>
                </c:pt>
                <c:pt idx="144">
                  <c:v>20/05/2022</c:v>
                </c:pt>
                <c:pt idx="145">
                  <c:v>21/05/2022</c:v>
                </c:pt>
                <c:pt idx="146">
                  <c:v>22/05/2022</c:v>
                </c:pt>
                <c:pt idx="147">
                  <c:v>23/05/2022</c:v>
                </c:pt>
                <c:pt idx="148">
                  <c:v>24/05/2022</c:v>
                </c:pt>
                <c:pt idx="149">
                  <c:v>25/05/2022</c:v>
                </c:pt>
                <c:pt idx="150">
                  <c:v>26/05/2022</c:v>
                </c:pt>
                <c:pt idx="151">
                  <c:v>27/05/2022</c:v>
                </c:pt>
                <c:pt idx="152">
                  <c:v>28/05/2022</c:v>
                </c:pt>
                <c:pt idx="153">
                  <c:v>29/05/2022</c:v>
                </c:pt>
                <c:pt idx="154">
                  <c:v>30/05/2022</c:v>
                </c:pt>
                <c:pt idx="155">
                  <c:v>31/05/2022</c:v>
                </c:pt>
                <c:pt idx="156">
                  <c:v>01/06/2022</c:v>
                </c:pt>
                <c:pt idx="157">
                  <c:v>02/06/2022</c:v>
                </c:pt>
                <c:pt idx="158">
                  <c:v>03/06/2022</c:v>
                </c:pt>
                <c:pt idx="159">
                  <c:v>04/06/2022</c:v>
                </c:pt>
                <c:pt idx="160">
                  <c:v>05/06/2022</c:v>
                </c:pt>
                <c:pt idx="161">
                  <c:v>06/06/2022</c:v>
                </c:pt>
                <c:pt idx="162">
                  <c:v>07/06/2022</c:v>
                </c:pt>
                <c:pt idx="163">
                  <c:v>08/06/2022</c:v>
                </c:pt>
                <c:pt idx="164">
                  <c:v>09/06/2022</c:v>
                </c:pt>
                <c:pt idx="165">
                  <c:v>10/06/2022</c:v>
                </c:pt>
                <c:pt idx="166">
                  <c:v>11/06/2022</c:v>
                </c:pt>
                <c:pt idx="167">
                  <c:v>12/06/2022</c:v>
                </c:pt>
                <c:pt idx="168">
                  <c:v>13/06/2022</c:v>
                </c:pt>
                <c:pt idx="169">
                  <c:v>14/06/2022</c:v>
                </c:pt>
                <c:pt idx="170">
                  <c:v>15/06/2022</c:v>
                </c:pt>
                <c:pt idx="171">
                  <c:v>16/06/2022</c:v>
                </c:pt>
                <c:pt idx="172">
                  <c:v>17/06/2022</c:v>
                </c:pt>
                <c:pt idx="173">
                  <c:v>18/06/2022</c:v>
                </c:pt>
                <c:pt idx="174">
                  <c:v>19/06/2022</c:v>
                </c:pt>
                <c:pt idx="175">
                  <c:v>20/06/2022</c:v>
                </c:pt>
                <c:pt idx="176">
                  <c:v>21/06/2022</c:v>
                </c:pt>
                <c:pt idx="177">
                  <c:v>22/06/2022</c:v>
                </c:pt>
                <c:pt idx="178">
                  <c:v>23/06/2022</c:v>
                </c:pt>
                <c:pt idx="179">
                  <c:v>24/06/2022</c:v>
                </c:pt>
                <c:pt idx="180">
                  <c:v>25/06/2022</c:v>
                </c:pt>
                <c:pt idx="181">
                  <c:v>26/06/2022</c:v>
                </c:pt>
                <c:pt idx="182">
                  <c:v>27/06/2022</c:v>
                </c:pt>
                <c:pt idx="183">
                  <c:v>28/06/2022</c:v>
                </c:pt>
                <c:pt idx="184">
                  <c:v>29/06/2022</c:v>
                </c:pt>
                <c:pt idx="185">
                  <c:v>30/06/2022</c:v>
                </c:pt>
                <c:pt idx="186">
                  <c:v>01/07/2022</c:v>
                </c:pt>
                <c:pt idx="187">
                  <c:v>02/07/2022</c:v>
                </c:pt>
                <c:pt idx="188">
                  <c:v>03/07/2022</c:v>
                </c:pt>
                <c:pt idx="189">
                  <c:v>04/07/2022</c:v>
                </c:pt>
                <c:pt idx="190">
                  <c:v>05/07/2022</c:v>
                </c:pt>
                <c:pt idx="191">
                  <c:v>06/07/2022</c:v>
                </c:pt>
                <c:pt idx="192">
                  <c:v>07/07/2022</c:v>
                </c:pt>
                <c:pt idx="193">
                  <c:v>08/07/2022</c:v>
                </c:pt>
                <c:pt idx="194">
                  <c:v>09/07/2022</c:v>
                </c:pt>
                <c:pt idx="195">
                  <c:v>10/07/2022</c:v>
                </c:pt>
                <c:pt idx="196">
                  <c:v>11/07/2022</c:v>
                </c:pt>
                <c:pt idx="197">
                  <c:v>12/07/2022</c:v>
                </c:pt>
                <c:pt idx="198">
                  <c:v>13/07/2022</c:v>
                </c:pt>
                <c:pt idx="199">
                  <c:v>14/07/2022</c:v>
                </c:pt>
                <c:pt idx="200">
                  <c:v>15/07/2022</c:v>
                </c:pt>
                <c:pt idx="201">
                  <c:v>16/07/2022</c:v>
                </c:pt>
                <c:pt idx="202">
                  <c:v>17/07/2022</c:v>
                </c:pt>
                <c:pt idx="203">
                  <c:v>18/07/2022</c:v>
                </c:pt>
                <c:pt idx="204">
                  <c:v>19/07/2022</c:v>
                </c:pt>
                <c:pt idx="205">
                  <c:v>20/07/2022</c:v>
                </c:pt>
                <c:pt idx="206">
                  <c:v>21/07/2022</c:v>
                </c:pt>
                <c:pt idx="207">
                  <c:v>22/07/2022</c:v>
                </c:pt>
                <c:pt idx="208">
                  <c:v>23/07/2022</c:v>
                </c:pt>
                <c:pt idx="209">
                  <c:v>24/07/2022</c:v>
                </c:pt>
                <c:pt idx="210">
                  <c:v>25/07/2022</c:v>
                </c:pt>
                <c:pt idx="211">
                  <c:v>26/07/2022</c:v>
                </c:pt>
                <c:pt idx="212">
                  <c:v>27/07/2022</c:v>
                </c:pt>
                <c:pt idx="213">
                  <c:v>28/07/2022</c:v>
                </c:pt>
                <c:pt idx="214">
                  <c:v>29/07/2022</c:v>
                </c:pt>
                <c:pt idx="215">
                  <c:v>30/07/2022</c:v>
                </c:pt>
                <c:pt idx="216">
                  <c:v>31/07/2022</c:v>
                </c:pt>
                <c:pt idx="217">
                  <c:v>01/08/2022</c:v>
                </c:pt>
                <c:pt idx="218">
                  <c:v>02/08/2022</c:v>
                </c:pt>
                <c:pt idx="219">
                  <c:v>03/08/2022</c:v>
                </c:pt>
                <c:pt idx="220">
                  <c:v>04/08/2022</c:v>
                </c:pt>
                <c:pt idx="221">
                  <c:v>05/08/2022</c:v>
                </c:pt>
                <c:pt idx="222">
                  <c:v>06/08/2022</c:v>
                </c:pt>
                <c:pt idx="223">
                  <c:v>07/08/2022</c:v>
                </c:pt>
                <c:pt idx="224">
                  <c:v>08/08/2022</c:v>
                </c:pt>
                <c:pt idx="225">
                  <c:v>09/08/2022</c:v>
                </c:pt>
                <c:pt idx="226">
                  <c:v>10/08/2022</c:v>
                </c:pt>
                <c:pt idx="227">
                  <c:v>11/08/2022</c:v>
                </c:pt>
                <c:pt idx="228">
                  <c:v>12/08/2022</c:v>
                </c:pt>
                <c:pt idx="229">
                  <c:v>13/08/2022</c:v>
                </c:pt>
                <c:pt idx="230">
                  <c:v>14/08/2022</c:v>
                </c:pt>
                <c:pt idx="231">
                  <c:v>15/08/2022</c:v>
                </c:pt>
                <c:pt idx="232">
                  <c:v>16/08/2022</c:v>
                </c:pt>
                <c:pt idx="233">
                  <c:v>17/08/2022</c:v>
                </c:pt>
                <c:pt idx="234">
                  <c:v>18/08/2022</c:v>
                </c:pt>
                <c:pt idx="235">
                  <c:v>19/08/2022</c:v>
                </c:pt>
                <c:pt idx="236">
                  <c:v>20/08/2022</c:v>
                </c:pt>
                <c:pt idx="237">
                  <c:v>21/08/2022</c:v>
                </c:pt>
                <c:pt idx="238">
                  <c:v>22/08/2022</c:v>
                </c:pt>
                <c:pt idx="239">
                  <c:v>23/08/2022</c:v>
                </c:pt>
                <c:pt idx="240">
                  <c:v>24/08/2022</c:v>
                </c:pt>
                <c:pt idx="241">
                  <c:v>25/08/2022</c:v>
                </c:pt>
                <c:pt idx="242">
                  <c:v>26/08/2022</c:v>
                </c:pt>
                <c:pt idx="243">
                  <c:v>27/08/2022</c:v>
                </c:pt>
                <c:pt idx="244">
                  <c:v>28/08/2022</c:v>
                </c:pt>
                <c:pt idx="245">
                  <c:v>29/08/2022</c:v>
                </c:pt>
                <c:pt idx="246">
                  <c:v>30/08/2022</c:v>
                </c:pt>
                <c:pt idx="247">
                  <c:v>31/08/2022</c:v>
                </c:pt>
                <c:pt idx="248">
                  <c:v>01/09/2022</c:v>
                </c:pt>
                <c:pt idx="249">
                  <c:v>02/09/2022</c:v>
                </c:pt>
                <c:pt idx="250">
                  <c:v>03/09/2022</c:v>
                </c:pt>
                <c:pt idx="251">
                  <c:v>04/09/2022</c:v>
                </c:pt>
                <c:pt idx="252">
                  <c:v>05/09/2022</c:v>
                </c:pt>
                <c:pt idx="253">
                  <c:v>06/09/2022</c:v>
                </c:pt>
                <c:pt idx="254">
                  <c:v>07/09/2022</c:v>
                </c:pt>
                <c:pt idx="255">
                  <c:v>08/09/2022</c:v>
                </c:pt>
                <c:pt idx="256">
                  <c:v>09/09/2022</c:v>
                </c:pt>
                <c:pt idx="257">
                  <c:v>10/09/2022</c:v>
                </c:pt>
                <c:pt idx="258">
                  <c:v>11/09/2022</c:v>
                </c:pt>
                <c:pt idx="259">
                  <c:v>12/09/2022</c:v>
                </c:pt>
                <c:pt idx="260">
                  <c:v>13/09/2022</c:v>
                </c:pt>
                <c:pt idx="261">
                  <c:v>14/09/2022</c:v>
                </c:pt>
                <c:pt idx="262">
                  <c:v>15/09/2022</c:v>
                </c:pt>
                <c:pt idx="263">
                  <c:v>16/09/2022</c:v>
                </c:pt>
                <c:pt idx="264">
                  <c:v>17/09/2022</c:v>
                </c:pt>
                <c:pt idx="265">
                  <c:v>18/09/2022</c:v>
                </c:pt>
                <c:pt idx="266">
                  <c:v>19/09/2022</c:v>
                </c:pt>
                <c:pt idx="267">
                  <c:v>20/09/2022</c:v>
                </c:pt>
                <c:pt idx="268">
                  <c:v>21/09/2022</c:v>
                </c:pt>
                <c:pt idx="269">
                  <c:v>22/09/2022</c:v>
                </c:pt>
                <c:pt idx="270">
                  <c:v>23/09/2022</c:v>
                </c:pt>
                <c:pt idx="271">
                  <c:v>24/09/2022</c:v>
                </c:pt>
                <c:pt idx="272">
                  <c:v>25/09/2022</c:v>
                </c:pt>
                <c:pt idx="273">
                  <c:v>26/09/2022</c:v>
                </c:pt>
                <c:pt idx="274">
                  <c:v>27/09/2022</c:v>
                </c:pt>
                <c:pt idx="275">
                  <c:v>28/09/2022</c:v>
                </c:pt>
                <c:pt idx="276">
                  <c:v>29/09/2022</c:v>
                </c:pt>
                <c:pt idx="277">
                  <c:v>30/09/2022</c:v>
                </c:pt>
                <c:pt idx="278">
                  <c:v>01/10/2022</c:v>
                </c:pt>
                <c:pt idx="279">
                  <c:v>02/10/2022</c:v>
                </c:pt>
                <c:pt idx="280">
                  <c:v>03/10/2022</c:v>
                </c:pt>
                <c:pt idx="281">
                  <c:v>04/10/2022</c:v>
                </c:pt>
                <c:pt idx="282">
                  <c:v>05/10/2022</c:v>
                </c:pt>
                <c:pt idx="283">
                  <c:v>06/10/2022</c:v>
                </c:pt>
                <c:pt idx="284">
                  <c:v>07/10/2022</c:v>
                </c:pt>
                <c:pt idx="285">
                  <c:v>08/10/2022</c:v>
                </c:pt>
                <c:pt idx="286">
                  <c:v>09/10/2022</c:v>
                </c:pt>
                <c:pt idx="287">
                  <c:v>10/10/2022</c:v>
                </c:pt>
                <c:pt idx="288">
                  <c:v>11/10/2022</c:v>
                </c:pt>
                <c:pt idx="289">
                  <c:v>12/10/2022</c:v>
                </c:pt>
                <c:pt idx="290">
                  <c:v>13/10/2022</c:v>
                </c:pt>
                <c:pt idx="291">
                  <c:v>14/10/2022</c:v>
                </c:pt>
                <c:pt idx="292">
                  <c:v>15/10/2022</c:v>
                </c:pt>
                <c:pt idx="293">
                  <c:v>16/10/2022</c:v>
                </c:pt>
                <c:pt idx="294">
                  <c:v>17/10/2022</c:v>
                </c:pt>
                <c:pt idx="295">
                  <c:v>18/10/2022</c:v>
                </c:pt>
                <c:pt idx="296">
                  <c:v>19/10/2022</c:v>
                </c:pt>
                <c:pt idx="297">
                  <c:v>20/10/2022</c:v>
                </c:pt>
                <c:pt idx="298">
                  <c:v>21/10/2022</c:v>
                </c:pt>
                <c:pt idx="299">
                  <c:v>22/10/2022</c:v>
                </c:pt>
                <c:pt idx="300">
                  <c:v>23/10/2022</c:v>
                </c:pt>
                <c:pt idx="301">
                  <c:v>24/10/2022</c:v>
                </c:pt>
                <c:pt idx="302">
                  <c:v>25/10/2022</c:v>
                </c:pt>
                <c:pt idx="303">
                  <c:v>26/10/2022</c:v>
                </c:pt>
                <c:pt idx="304">
                  <c:v>27/10/2022</c:v>
                </c:pt>
                <c:pt idx="305">
                  <c:v>28/10/2022</c:v>
                </c:pt>
                <c:pt idx="306">
                  <c:v>29/10/2022</c:v>
                </c:pt>
                <c:pt idx="307">
                  <c:v>30/10/2022</c:v>
                </c:pt>
                <c:pt idx="308">
                  <c:v>31/10/2022</c:v>
                </c:pt>
                <c:pt idx="309">
                  <c:v>01/11/2022</c:v>
                </c:pt>
                <c:pt idx="310">
                  <c:v>02/11/2022</c:v>
                </c:pt>
                <c:pt idx="311">
                  <c:v>03/11/2022</c:v>
                </c:pt>
                <c:pt idx="312">
                  <c:v>04/11/2022</c:v>
                </c:pt>
                <c:pt idx="313">
                  <c:v>05/11/2022</c:v>
                </c:pt>
                <c:pt idx="314">
                  <c:v>06/11/2022</c:v>
                </c:pt>
                <c:pt idx="315">
                  <c:v>07/11/2022</c:v>
                </c:pt>
                <c:pt idx="316">
                  <c:v>08/11/2022</c:v>
                </c:pt>
                <c:pt idx="317">
                  <c:v>09/11/2022</c:v>
                </c:pt>
                <c:pt idx="318">
                  <c:v>10/11/2022</c:v>
                </c:pt>
                <c:pt idx="319">
                  <c:v>11/11/2022</c:v>
                </c:pt>
                <c:pt idx="320">
                  <c:v>12/11/2022</c:v>
                </c:pt>
                <c:pt idx="321">
                  <c:v>13/11/2022</c:v>
                </c:pt>
                <c:pt idx="322">
                  <c:v>14/11/2022</c:v>
                </c:pt>
                <c:pt idx="323">
                  <c:v>15/11/2022</c:v>
                </c:pt>
                <c:pt idx="324">
                  <c:v>16/11/2022</c:v>
                </c:pt>
                <c:pt idx="325">
                  <c:v>17/11/2022</c:v>
                </c:pt>
                <c:pt idx="326">
                  <c:v>18/11/2022</c:v>
                </c:pt>
                <c:pt idx="327">
                  <c:v>19/11/2022</c:v>
                </c:pt>
                <c:pt idx="328">
                  <c:v>20/11/2022</c:v>
                </c:pt>
                <c:pt idx="329">
                  <c:v>21/11/2022</c:v>
                </c:pt>
                <c:pt idx="330">
                  <c:v>22/11/2022</c:v>
                </c:pt>
                <c:pt idx="331">
                  <c:v>23/11/2022</c:v>
                </c:pt>
                <c:pt idx="332">
                  <c:v>24/11/2022</c:v>
                </c:pt>
                <c:pt idx="333">
                  <c:v>25/11/2022</c:v>
                </c:pt>
                <c:pt idx="334">
                  <c:v>26/11/2022</c:v>
                </c:pt>
                <c:pt idx="335">
                  <c:v>27/11/2022</c:v>
                </c:pt>
                <c:pt idx="336">
                  <c:v>28/11/2022</c:v>
                </c:pt>
                <c:pt idx="337">
                  <c:v>29/11/2022</c:v>
                </c:pt>
                <c:pt idx="338">
                  <c:v>30/11/2022</c:v>
                </c:pt>
                <c:pt idx="339">
                  <c:v>01/12/2022</c:v>
                </c:pt>
                <c:pt idx="340">
                  <c:v>02/12/2022</c:v>
                </c:pt>
                <c:pt idx="341">
                  <c:v>03/12/2022</c:v>
                </c:pt>
                <c:pt idx="342">
                  <c:v>04/12/2022</c:v>
                </c:pt>
                <c:pt idx="343">
                  <c:v>05/12/2022</c:v>
                </c:pt>
                <c:pt idx="344">
                  <c:v>06/12/2022</c:v>
                </c:pt>
                <c:pt idx="345">
                  <c:v>07/12/2022</c:v>
                </c:pt>
                <c:pt idx="346">
                  <c:v>08/12/2022</c:v>
                </c:pt>
                <c:pt idx="347">
                  <c:v>09/12/2022</c:v>
                </c:pt>
                <c:pt idx="348">
                  <c:v>10/12/2022</c:v>
                </c:pt>
                <c:pt idx="349">
                  <c:v>11/12/2022</c:v>
                </c:pt>
                <c:pt idx="350">
                  <c:v>12/12/2022</c:v>
                </c:pt>
                <c:pt idx="351">
                  <c:v>13/12/2022</c:v>
                </c:pt>
                <c:pt idx="352">
                  <c:v>14/12/2022</c:v>
                </c:pt>
                <c:pt idx="353">
                  <c:v>15/12/2022</c:v>
                </c:pt>
                <c:pt idx="354">
                  <c:v>16/12/2022</c:v>
                </c:pt>
                <c:pt idx="355">
                  <c:v>17/12/2022</c:v>
                </c:pt>
                <c:pt idx="356">
                  <c:v>18/12/2022</c:v>
                </c:pt>
                <c:pt idx="357">
                  <c:v>19/12/2022</c:v>
                </c:pt>
                <c:pt idx="358">
                  <c:v>20/12/2022</c:v>
                </c:pt>
                <c:pt idx="359">
                  <c:v>21/12/2022</c:v>
                </c:pt>
                <c:pt idx="360">
                  <c:v>22/12/2022</c:v>
                </c:pt>
                <c:pt idx="361">
                  <c:v>23/12/2022</c:v>
                </c:pt>
                <c:pt idx="362">
                  <c:v>24/12/2022</c:v>
                </c:pt>
                <c:pt idx="363">
                  <c:v>25/12/2022</c:v>
                </c:pt>
                <c:pt idx="364">
                  <c:v>26/12/2022</c:v>
                </c:pt>
                <c:pt idx="365">
                  <c:v>27/12/2022</c:v>
                </c:pt>
                <c:pt idx="366">
                  <c:v>28/12/2022</c:v>
                </c:pt>
                <c:pt idx="367">
                  <c:v>29/12/2022</c:v>
                </c:pt>
                <c:pt idx="368">
                  <c:v>30/12/2022</c:v>
                </c:pt>
                <c:pt idx="369">
                  <c:v>31/12/2022</c:v>
                </c:pt>
              </c:strCache>
            </c:strRef>
          </c:xVal>
          <c:yVal>
            <c:numRef>
              <c:f>Daily!$H$1:$H$378</c:f>
              <c:numCache>
                <c:formatCode>General</c:formatCode>
                <c:ptCount val="378"/>
                <c:pt idx="3">
                  <c:v>0</c:v>
                </c:pt>
                <c:pt idx="5" formatCode="0.0">
                  <c:v>13.2</c:v>
                </c:pt>
                <c:pt idx="6" formatCode="0.0">
                  <c:v>10.5</c:v>
                </c:pt>
                <c:pt idx="7" formatCode="0.0">
                  <c:v>8.5</c:v>
                </c:pt>
                <c:pt idx="8">
                  <c:v>2.9</c:v>
                </c:pt>
                <c:pt idx="9" formatCode="0.0">
                  <c:v>2</c:v>
                </c:pt>
                <c:pt idx="10" formatCode="0.0">
                  <c:v>-1</c:v>
                </c:pt>
                <c:pt idx="11" formatCode="0.0">
                  <c:v>3</c:v>
                </c:pt>
                <c:pt idx="12" formatCode="0.0">
                  <c:v>8.3000000000000007</c:v>
                </c:pt>
                <c:pt idx="13" formatCode="0.0">
                  <c:v>2.4</c:v>
                </c:pt>
                <c:pt idx="14" formatCode="0.0">
                  <c:v>5.3</c:v>
                </c:pt>
                <c:pt idx="15" formatCode="0.0">
                  <c:v>8.8000000000000007</c:v>
                </c:pt>
                <c:pt idx="16" formatCode="0.0">
                  <c:v>-0.2</c:v>
                </c:pt>
                <c:pt idx="17" formatCode="0.0">
                  <c:v>-0.1</c:v>
                </c:pt>
                <c:pt idx="18" formatCode="0.0">
                  <c:v>-1.4</c:v>
                </c:pt>
                <c:pt idx="19" formatCode="0.0">
                  <c:v>1.3</c:v>
                </c:pt>
                <c:pt idx="20" formatCode="0.0">
                  <c:v>3.6</c:v>
                </c:pt>
                <c:pt idx="21" formatCode="0.0">
                  <c:v>0.7</c:v>
                </c:pt>
                <c:pt idx="22" formatCode="0.0">
                  <c:v>-2.5</c:v>
                </c:pt>
                <c:pt idx="23" formatCode="0.0">
                  <c:v>4.5999999999999996</c:v>
                </c:pt>
                <c:pt idx="24" formatCode="0.0">
                  <c:v>0.4</c:v>
                </c:pt>
                <c:pt idx="25" formatCode="0.0">
                  <c:v>-1.6</c:v>
                </c:pt>
                <c:pt idx="26" formatCode="0.0">
                  <c:v>3.9</c:v>
                </c:pt>
                <c:pt idx="27" formatCode="0.0">
                  <c:v>4.5</c:v>
                </c:pt>
                <c:pt idx="28" formatCode="0.0">
                  <c:v>4.3</c:v>
                </c:pt>
                <c:pt idx="29" formatCode="0.0">
                  <c:v>1.5</c:v>
                </c:pt>
                <c:pt idx="30" formatCode="0.0">
                  <c:v>4</c:v>
                </c:pt>
                <c:pt idx="31" formatCode="0.0">
                  <c:v>9.1999999999999993</c:v>
                </c:pt>
                <c:pt idx="32" formatCode="0.0">
                  <c:v>2.8</c:v>
                </c:pt>
                <c:pt idx="33" formatCode="0.0">
                  <c:v>10.1</c:v>
                </c:pt>
                <c:pt idx="34" formatCode="0.0">
                  <c:v>1.8</c:v>
                </c:pt>
                <c:pt idx="35" formatCode="0.0">
                  <c:v>5.5</c:v>
                </c:pt>
                <c:pt idx="36" formatCode="0.0">
                  <c:v>8.6999999999999993</c:v>
                </c:pt>
                <c:pt idx="37" formatCode="0.0">
                  <c:v>8.9</c:v>
                </c:pt>
                <c:pt idx="38" formatCode="0.0">
                  <c:v>7.2</c:v>
                </c:pt>
                <c:pt idx="39">
                  <c:v>2.5</c:v>
                </c:pt>
                <c:pt idx="40" formatCode="0.0">
                  <c:v>4.8</c:v>
                </c:pt>
                <c:pt idx="41" formatCode="0.0">
                  <c:v>8.6999999999999993</c:v>
                </c:pt>
                <c:pt idx="42" formatCode="0.0">
                  <c:v>3.2</c:v>
                </c:pt>
                <c:pt idx="43" formatCode="0.0">
                  <c:v>10.8</c:v>
                </c:pt>
                <c:pt idx="44" formatCode="0.0">
                  <c:v>8.9</c:v>
                </c:pt>
                <c:pt idx="45" formatCode="0.0">
                  <c:v>4.4000000000000004</c:v>
                </c:pt>
                <c:pt idx="46" formatCode="0.0">
                  <c:v>3.9</c:v>
                </c:pt>
                <c:pt idx="47" formatCode="0.0">
                  <c:v>5.2</c:v>
                </c:pt>
                <c:pt idx="48" formatCode="0.0">
                  <c:v>7.6</c:v>
                </c:pt>
                <c:pt idx="49" formatCode="0.0">
                  <c:v>7</c:v>
                </c:pt>
                <c:pt idx="50" formatCode="0.0">
                  <c:v>7.4</c:v>
                </c:pt>
                <c:pt idx="51" formatCode="0.0">
                  <c:v>12</c:v>
                </c:pt>
                <c:pt idx="52" formatCode="0.0">
                  <c:v>7.8</c:v>
                </c:pt>
                <c:pt idx="53" formatCode="0.0">
                  <c:v>9.4</c:v>
                </c:pt>
                <c:pt idx="54" formatCode="0.0">
                  <c:v>4</c:v>
                </c:pt>
                <c:pt idx="55" formatCode="0.0">
                  <c:v>11</c:v>
                </c:pt>
                <c:pt idx="56" formatCode="0.0">
                  <c:v>8.1999999999999993</c:v>
                </c:pt>
                <c:pt idx="57" formatCode="0.0">
                  <c:v>10.7</c:v>
                </c:pt>
                <c:pt idx="58" formatCode="0.0">
                  <c:v>6.1</c:v>
                </c:pt>
                <c:pt idx="59" formatCode="0.0">
                  <c:v>4.8</c:v>
                </c:pt>
                <c:pt idx="60" formatCode="0.0">
                  <c:v>6.4</c:v>
                </c:pt>
                <c:pt idx="61" formatCode="0.0">
                  <c:v>4.5999999999999996</c:v>
                </c:pt>
                <c:pt idx="62" formatCode="0.0">
                  <c:v>5</c:v>
                </c:pt>
                <c:pt idx="63" formatCode="0.0">
                  <c:v>8.3000000000000007</c:v>
                </c:pt>
                <c:pt idx="64" formatCode="0.0">
                  <c:v>6.9</c:v>
                </c:pt>
                <c:pt idx="65" formatCode="0.0">
                  <c:v>6.9</c:v>
                </c:pt>
                <c:pt idx="66" formatCode="0.0">
                  <c:v>7.8</c:v>
                </c:pt>
                <c:pt idx="67">
                  <c:v>5.8</c:v>
                </c:pt>
                <c:pt idx="68" formatCode="0.0">
                  <c:v>5.7</c:v>
                </c:pt>
                <c:pt idx="69" formatCode="0.0">
                  <c:v>4.0999999999999996</c:v>
                </c:pt>
                <c:pt idx="70" formatCode="0.0">
                  <c:v>5.5</c:v>
                </c:pt>
                <c:pt idx="71" formatCode="0.0">
                  <c:v>4.5</c:v>
                </c:pt>
                <c:pt idx="72" formatCode="0.0">
                  <c:v>9.3000000000000007</c:v>
                </c:pt>
                <c:pt idx="73" formatCode="0.0">
                  <c:v>11.5</c:v>
                </c:pt>
                <c:pt idx="74" formatCode="0.0">
                  <c:v>9.9</c:v>
                </c:pt>
                <c:pt idx="75" formatCode="0.0">
                  <c:v>8.9</c:v>
                </c:pt>
                <c:pt idx="76" formatCode="0.0">
                  <c:v>9.6999999999999993</c:v>
                </c:pt>
                <c:pt idx="77" formatCode="0.0">
                  <c:v>7</c:v>
                </c:pt>
                <c:pt idx="78" formatCode="0.0">
                  <c:v>9.6</c:v>
                </c:pt>
                <c:pt idx="79" formatCode="0.0">
                  <c:v>9.5</c:v>
                </c:pt>
                <c:pt idx="80" formatCode="0.0">
                  <c:v>7.9</c:v>
                </c:pt>
                <c:pt idx="81" formatCode="0.0">
                  <c:v>5.8</c:v>
                </c:pt>
                <c:pt idx="82" formatCode="0.0">
                  <c:v>10.5</c:v>
                </c:pt>
                <c:pt idx="83" formatCode="0.0">
                  <c:v>6.9</c:v>
                </c:pt>
                <c:pt idx="84" formatCode="0.0">
                  <c:v>6.3</c:v>
                </c:pt>
                <c:pt idx="85" formatCode="0.0">
                  <c:v>13.4</c:v>
                </c:pt>
                <c:pt idx="86" formatCode="0.0">
                  <c:v>11.1</c:v>
                </c:pt>
                <c:pt idx="87" formatCode="0.0">
                  <c:v>10.3</c:v>
                </c:pt>
                <c:pt idx="88" formatCode="0.0">
                  <c:v>9.6</c:v>
                </c:pt>
                <c:pt idx="89" formatCode="0.0">
                  <c:v>10.6</c:v>
                </c:pt>
                <c:pt idx="90" formatCode="0.0">
                  <c:v>5.9</c:v>
                </c:pt>
                <c:pt idx="91" formatCode="0.0">
                  <c:v>6.8</c:v>
                </c:pt>
                <c:pt idx="92" formatCode="0.0">
                  <c:v>8.6</c:v>
                </c:pt>
                <c:pt idx="93" formatCode="0.0">
                  <c:v>6</c:v>
                </c:pt>
                <c:pt idx="94" formatCode="0.0">
                  <c:v>2.6</c:v>
                </c:pt>
                <c:pt idx="95" formatCode="0.0">
                  <c:v>4.5</c:v>
                </c:pt>
                <c:pt idx="96" formatCode="0.0">
                  <c:v>4.3</c:v>
                </c:pt>
                <c:pt idx="97" formatCode="0.0">
                  <c:v>5.6</c:v>
                </c:pt>
                <c:pt idx="98">
                  <c:v>8.3000000000000007</c:v>
                </c:pt>
                <c:pt idx="99" formatCode="0.0">
                  <c:v>11.8</c:v>
                </c:pt>
                <c:pt idx="100" formatCode="0.0">
                  <c:v>10</c:v>
                </c:pt>
                <c:pt idx="101" formatCode="0.0">
                  <c:v>9.9</c:v>
                </c:pt>
                <c:pt idx="102" formatCode="0.0">
                  <c:v>5.4</c:v>
                </c:pt>
                <c:pt idx="103" formatCode="0.0">
                  <c:v>7.7</c:v>
                </c:pt>
                <c:pt idx="104" formatCode="0.0">
                  <c:v>7.8</c:v>
                </c:pt>
                <c:pt idx="105" formatCode="0.0">
                  <c:v>12.1</c:v>
                </c:pt>
                <c:pt idx="106" formatCode="0.0">
                  <c:v>11.9</c:v>
                </c:pt>
                <c:pt idx="107" formatCode="0.0">
                  <c:v>13.6</c:v>
                </c:pt>
                <c:pt idx="108" formatCode="0.0">
                  <c:v>11.2</c:v>
                </c:pt>
                <c:pt idx="109" formatCode="0.0">
                  <c:v>15.6</c:v>
                </c:pt>
                <c:pt idx="110" formatCode="0.0">
                  <c:v>15.1</c:v>
                </c:pt>
                <c:pt idx="111" formatCode="0.0">
                  <c:v>13.8</c:v>
                </c:pt>
                <c:pt idx="112" formatCode="0.0">
                  <c:v>13</c:v>
                </c:pt>
                <c:pt idx="113" formatCode="0.0">
                  <c:v>10.1</c:v>
                </c:pt>
                <c:pt idx="114">
                  <c:v>11.5</c:v>
                </c:pt>
                <c:pt idx="115" formatCode="0.0">
                  <c:v>12.3</c:v>
                </c:pt>
                <c:pt idx="116" formatCode="0.0">
                  <c:v>11.3</c:v>
                </c:pt>
                <c:pt idx="117" formatCode="0.0">
                  <c:v>13.1</c:v>
                </c:pt>
                <c:pt idx="118" formatCode="0.0">
                  <c:v>11.8</c:v>
                </c:pt>
                <c:pt idx="119" formatCode="0.0">
                  <c:v>10.4</c:v>
                </c:pt>
                <c:pt idx="120" formatCode="0.0">
                  <c:v>9.6</c:v>
                </c:pt>
                <c:pt idx="121" formatCode="0.0">
                  <c:v>8.4</c:v>
                </c:pt>
                <c:pt idx="122" formatCode="0.0">
                  <c:v>9.1</c:v>
                </c:pt>
                <c:pt idx="123" formatCode="0.0">
                  <c:v>9.1999999999999993</c:v>
                </c:pt>
                <c:pt idx="124" formatCode="0.0">
                  <c:v>10.199999999999999</c:v>
                </c:pt>
                <c:pt idx="125" formatCode="0.0">
                  <c:v>11.1</c:v>
                </c:pt>
                <c:pt idx="126" formatCode="0.0">
                  <c:v>11.7</c:v>
                </c:pt>
                <c:pt idx="127" formatCode="0.0">
                  <c:v>10.3</c:v>
                </c:pt>
                <c:pt idx="128">
                  <c:v>12.2</c:v>
                </c:pt>
                <c:pt idx="129" formatCode="0.0">
                  <c:v>14.6</c:v>
                </c:pt>
                <c:pt idx="130" formatCode="0.0">
                  <c:v>14.7</c:v>
                </c:pt>
                <c:pt idx="131" formatCode="0.0">
                  <c:v>14.8</c:v>
                </c:pt>
                <c:pt idx="132" formatCode="0.0">
                  <c:v>11.1</c:v>
                </c:pt>
                <c:pt idx="133" formatCode="0.0">
                  <c:v>15.2</c:v>
                </c:pt>
                <c:pt idx="134" formatCode="0.0">
                  <c:v>13.7</c:v>
                </c:pt>
                <c:pt idx="135" formatCode="0.0">
                  <c:v>12.1</c:v>
                </c:pt>
                <c:pt idx="136" formatCode="0.0">
                  <c:v>14.6</c:v>
                </c:pt>
                <c:pt idx="137" formatCode="0.0">
                  <c:v>13.7</c:v>
                </c:pt>
                <c:pt idx="138" formatCode="0.0">
                  <c:v>15.7</c:v>
                </c:pt>
                <c:pt idx="139" formatCode="0.0">
                  <c:v>16.2</c:v>
                </c:pt>
                <c:pt idx="140" formatCode="0.0">
                  <c:v>17.2</c:v>
                </c:pt>
                <c:pt idx="141" formatCode="0.0">
                  <c:v>19.2</c:v>
                </c:pt>
                <c:pt idx="142" formatCode="0.0">
                  <c:v>15.8</c:v>
                </c:pt>
                <c:pt idx="143" formatCode="0.0">
                  <c:v>14.2</c:v>
                </c:pt>
                <c:pt idx="144">
                  <c:v>11.8</c:v>
                </c:pt>
                <c:pt idx="145" formatCode="0.0">
                  <c:v>14.3</c:v>
                </c:pt>
                <c:pt idx="146" formatCode="0.0">
                  <c:v>18.2</c:v>
                </c:pt>
                <c:pt idx="147" formatCode="0.0">
                  <c:v>15.7</c:v>
                </c:pt>
                <c:pt idx="148" formatCode="0.0">
                  <c:v>13.9</c:v>
                </c:pt>
                <c:pt idx="149" formatCode="0.0">
                  <c:v>12.7</c:v>
                </c:pt>
                <c:pt idx="150" formatCode="0.0">
                  <c:v>15.3</c:v>
                </c:pt>
                <c:pt idx="151" formatCode="0.0">
                  <c:v>14.6</c:v>
                </c:pt>
                <c:pt idx="152" formatCode="0.0">
                  <c:v>13.3</c:v>
                </c:pt>
                <c:pt idx="153" formatCode="0.0">
                  <c:v>15</c:v>
                </c:pt>
                <c:pt idx="154" formatCode="0.0">
                  <c:v>13.1</c:v>
                </c:pt>
                <c:pt idx="155" formatCode="0.0">
                  <c:v>12.4</c:v>
                </c:pt>
                <c:pt idx="156" formatCode="0.0">
                  <c:v>13.9</c:v>
                </c:pt>
                <c:pt idx="157" formatCode="0.0">
                  <c:v>16.3</c:v>
                </c:pt>
                <c:pt idx="158" formatCode="0.0">
                  <c:v>17.899999999999999</c:v>
                </c:pt>
                <c:pt idx="159">
                  <c:v>12.1</c:v>
                </c:pt>
                <c:pt idx="160" formatCode="0.0">
                  <c:v>11.2</c:v>
                </c:pt>
                <c:pt idx="161" formatCode="0.0">
                  <c:v>12.4</c:v>
                </c:pt>
                <c:pt idx="162" formatCode="0.0">
                  <c:v>17.5</c:v>
                </c:pt>
                <c:pt idx="163" formatCode="0.0">
                  <c:v>17.399999999999999</c:v>
                </c:pt>
                <c:pt idx="164" formatCode="0.0">
                  <c:v>17.2</c:v>
                </c:pt>
                <c:pt idx="165" formatCode="0.0">
                  <c:v>17.600000000000001</c:v>
                </c:pt>
                <c:pt idx="166" formatCode="0.0">
                  <c:v>17.399999999999999</c:v>
                </c:pt>
                <c:pt idx="167" formatCode="0.0">
                  <c:v>16.5</c:v>
                </c:pt>
                <c:pt idx="168" formatCode="0.0">
                  <c:v>15.4</c:v>
                </c:pt>
                <c:pt idx="169" formatCode="0.0">
                  <c:v>17.8</c:v>
                </c:pt>
                <c:pt idx="170" formatCode="0.0">
                  <c:v>22.1</c:v>
                </c:pt>
                <c:pt idx="171" formatCode="0.0">
                  <c:v>21.3</c:v>
                </c:pt>
                <c:pt idx="172" formatCode="0.0">
                  <c:v>24.7</c:v>
                </c:pt>
                <c:pt idx="173" formatCode="0.0">
                  <c:v>16.899999999999999</c:v>
                </c:pt>
                <c:pt idx="174" formatCode="0.0">
                  <c:v>15.5</c:v>
                </c:pt>
                <c:pt idx="175">
                  <c:v>16.100000000000001</c:v>
                </c:pt>
                <c:pt idx="176" formatCode="0.0">
                  <c:v>17.899999999999999</c:v>
                </c:pt>
                <c:pt idx="177" formatCode="0.0">
                  <c:v>22.4</c:v>
                </c:pt>
                <c:pt idx="178" formatCode="0.0">
                  <c:v>18.899999999999999</c:v>
                </c:pt>
                <c:pt idx="179" formatCode="0.0">
                  <c:v>18.5</c:v>
                </c:pt>
                <c:pt idx="180" formatCode="0.0">
                  <c:v>17.2</c:v>
                </c:pt>
                <c:pt idx="181" formatCode="0.0">
                  <c:v>15.2</c:v>
                </c:pt>
                <c:pt idx="182" formatCode="0.0">
                  <c:v>15.7</c:v>
                </c:pt>
                <c:pt idx="183" formatCode="0.0">
                  <c:v>15.6</c:v>
                </c:pt>
                <c:pt idx="184" formatCode="0.0">
                  <c:v>16.7</c:v>
                </c:pt>
                <c:pt idx="185" formatCode="0.0">
                  <c:v>16.8</c:v>
                </c:pt>
                <c:pt idx="186" formatCode="0.0">
                  <c:v>17.5</c:v>
                </c:pt>
                <c:pt idx="187" formatCode="0.0">
                  <c:v>16.8</c:v>
                </c:pt>
                <c:pt idx="188" formatCode="0.0">
                  <c:v>15.5</c:v>
                </c:pt>
                <c:pt idx="189" formatCode="0.0">
                  <c:v>19</c:v>
                </c:pt>
                <c:pt idx="190" formatCode="0.0">
                  <c:v>16.899999999999999</c:v>
                </c:pt>
                <c:pt idx="191" formatCode="0.0">
                  <c:v>19.8</c:v>
                </c:pt>
                <c:pt idx="192" formatCode="0.0">
                  <c:v>18.5</c:v>
                </c:pt>
                <c:pt idx="193" formatCode="0.0">
                  <c:v>21.8</c:v>
                </c:pt>
                <c:pt idx="194" formatCode="0.0">
                  <c:v>19.2</c:v>
                </c:pt>
                <c:pt idx="195" formatCode="0.0">
                  <c:v>20.7</c:v>
                </c:pt>
                <c:pt idx="196" formatCode="0.0">
                  <c:v>25.6</c:v>
                </c:pt>
                <c:pt idx="197" formatCode="0.0">
                  <c:v>23.1</c:v>
                </c:pt>
                <c:pt idx="198" formatCode="0.0">
                  <c:v>21.2</c:v>
                </c:pt>
                <c:pt idx="199" formatCode="0.0">
                  <c:v>20.100000000000001</c:v>
                </c:pt>
                <c:pt idx="200" formatCode="0.0">
                  <c:v>20.100000000000001</c:v>
                </c:pt>
                <c:pt idx="201" formatCode="0.0">
                  <c:v>18.899999999999999</c:v>
                </c:pt>
                <c:pt idx="202" formatCode="0.0">
                  <c:v>24.1</c:v>
                </c:pt>
                <c:pt idx="203" formatCode="0.0">
                  <c:v>27.2</c:v>
                </c:pt>
                <c:pt idx="204" formatCode="0.0">
                  <c:v>32</c:v>
                </c:pt>
                <c:pt idx="205">
                  <c:v>22.2</c:v>
                </c:pt>
                <c:pt idx="206" formatCode="0.0">
                  <c:v>19.3</c:v>
                </c:pt>
                <c:pt idx="207" formatCode="0.0">
                  <c:v>19.8</c:v>
                </c:pt>
                <c:pt idx="208" formatCode="0.0">
                  <c:v>20.100000000000001</c:v>
                </c:pt>
                <c:pt idx="209" formatCode="0.0">
                  <c:v>20.100000000000001</c:v>
                </c:pt>
                <c:pt idx="210" formatCode="0.0">
                  <c:v>18</c:v>
                </c:pt>
                <c:pt idx="211" formatCode="0.0">
                  <c:v>15.5</c:v>
                </c:pt>
                <c:pt idx="212" formatCode="0.0">
                  <c:v>18.100000000000001</c:v>
                </c:pt>
                <c:pt idx="213" formatCode="0.0">
                  <c:v>18.2</c:v>
                </c:pt>
                <c:pt idx="214" formatCode="0.0">
                  <c:v>20.8</c:v>
                </c:pt>
                <c:pt idx="215" formatCode="0.0">
                  <c:v>19.7</c:v>
                </c:pt>
                <c:pt idx="216" formatCode="0.0">
                  <c:v>19.8</c:v>
                </c:pt>
                <c:pt idx="217" formatCode="0.0">
                  <c:v>18.100000000000001</c:v>
                </c:pt>
                <c:pt idx="218" formatCode="0.0">
                  <c:v>21.8</c:v>
                </c:pt>
                <c:pt idx="219" formatCode="0.0">
                  <c:v>22.5</c:v>
                </c:pt>
                <c:pt idx="220" formatCode="0.0">
                  <c:v>19.100000000000001</c:v>
                </c:pt>
                <c:pt idx="221" formatCode="0.0">
                  <c:v>18.100000000000001</c:v>
                </c:pt>
                <c:pt idx="222" formatCode="0.0">
                  <c:v>18.2</c:v>
                </c:pt>
                <c:pt idx="223" formatCode="0.0">
                  <c:v>20.5</c:v>
                </c:pt>
                <c:pt idx="224" formatCode="0.0">
                  <c:v>21.9</c:v>
                </c:pt>
                <c:pt idx="225" formatCode="0.0">
                  <c:v>23.5</c:v>
                </c:pt>
                <c:pt idx="226" formatCode="0.0">
                  <c:v>22.9</c:v>
                </c:pt>
                <c:pt idx="227" formatCode="0.0">
                  <c:v>25</c:v>
                </c:pt>
                <c:pt idx="228" formatCode="0.0">
                  <c:v>25.2</c:v>
                </c:pt>
                <c:pt idx="229" formatCode="0.0">
                  <c:v>22.8</c:v>
                </c:pt>
                <c:pt idx="230" formatCode="0.0">
                  <c:v>25.4</c:v>
                </c:pt>
                <c:pt idx="231" formatCode="0.0">
                  <c:v>25</c:v>
                </c:pt>
                <c:pt idx="232" formatCode="0.0">
                  <c:v>20.2</c:v>
                </c:pt>
                <c:pt idx="233" formatCode="0.0">
                  <c:v>17.3</c:v>
                </c:pt>
                <c:pt idx="234" formatCode="0.0">
                  <c:v>17.899999999999999</c:v>
                </c:pt>
                <c:pt idx="235" formatCode="0.0">
                  <c:v>19.399999999999999</c:v>
                </c:pt>
                <c:pt idx="236">
                  <c:v>19.899999999999999</c:v>
                </c:pt>
                <c:pt idx="237" formatCode="0.0">
                  <c:v>18.100000000000001</c:v>
                </c:pt>
                <c:pt idx="238" formatCode="0.0">
                  <c:v>19.399999999999999</c:v>
                </c:pt>
                <c:pt idx="239" formatCode="0.0">
                  <c:v>21.4</c:v>
                </c:pt>
                <c:pt idx="240" formatCode="0.0">
                  <c:v>21.9</c:v>
                </c:pt>
                <c:pt idx="241" formatCode="0.0">
                  <c:v>17.899999999999999</c:v>
                </c:pt>
                <c:pt idx="242" formatCode="0.0">
                  <c:v>17.5</c:v>
                </c:pt>
                <c:pt idx="243" formatCode="0.0">
                  <c:v>19</c:v>
                </c:pt>
                <c:pt idx="244" formatCode="0.0">
                  <c:v>19.7</c:v>
                </c:pt>
                <c:pt idx="245" formatCode="0.0">
                  <c:v>19</c:v>
                </c:pt>
                <c:pt idx="246" formatCode="0.0">
                  <c:v>17.899999999999999</c:v>
                </c:pt>
                <c:pt idx="247" formatCode="0.0">
                  <c:v>19.2</c:v>
                </c:pt>
                <c:pt idx="248" formatCode="0.0">
                  <c:v>17.399999999999999</c:v>
                </c:pt>
                <c:pt idx="249" formatCode="0.0">
                  <c:v>16.5</c:v>
                </c:pt>
                <c:pt idx="250" formatCode="0.0">
                  <c:v>19.100000000000001</c:v>
                </c:pt>
                <c:pt idx="251" formatCode="0.0">
                  <c:v>19.100000000000001</c:v>
                </c:pt>
                <c:pt idx="252" formatCode="0.0">
                  <c:v>19.399999999999999</c:v>
                </c:pt>
                <c:pt idx="253" formatCode="0.0">
                  <c:v>18.399999999999999</c:v>
                </c:pt>
                <c:pt idx="254" formatCode="0.0">
                  <c:v>17.5</c:v>
                </c:pt>
                <c:pt idx="255" formatCode="0.0">
                  <c:v>16.2</c:v>
                </c:pt>
                <c:pt idx="256" formatCode="0.0">
                  <c:v>15</c:v>
                </c:pt>
                <c:pt idx="257" formatCode="0.0">
                  <c:v>15.4</c:v>
                </c:pt>
                <c:pt idx="258" formatCode="0.0">
                  <c:v>14.9</c:v>
                </c:pt>
                <c:pt idx="259" formatCode="0.0">
                  <c:v>19</c:v>
                </c:pt>
                <c:pt idx="260" formatCode="0.0">
                  <c:v>15</c:v>
                </c:pt>
                <c:pt idx="261" formatCode="0.0">
                  <c:v>14.6</c:v>
                </c:pt>
                <c:pt idx="262" formatCode="0.0">
                  <c:v>15.2</c:v>
                </c:pt>
                <c:pt idx="263" formatCode="0.0">
                  <c:v>13.4</c:v>
                </c:pt>
                <c:pt idx="264" formatCode="0.0">
                  <c:v>13.4</c:v>
                </c:pt>
                <c:pt idx="265" formatCode="0.0">
                  <c:v>14.2</c:v>
                </c:pt>
                <c:pt idx="266" formatCode="0.0">
                  <c:v>13.4</c:v>
                </c:pt>
                <c:pt idx="267">
                  <c:v>14.2</c:v>
                </c:pt>
                <c:pt idx="268" formatCode="0.0">
                  <c:v>16.100000000000001</c:v>
                </c:pt>
                <c:pt idx="269" formatCode="0.0">
                  <c:v>15.6</c:v>
                </c:pt>
                <c:pt idx="270" formatCode="0.0">
                  <c:v>14.9</c:v>
                </c:pt>
                <c:pt idx="271" formatCode="0.0">
                  <c:v>13.7</c:v>
                </c:pt>
                <c:pt idx="272" formatCode="0.0">
                  <c:v>13.5</c:v>
                </c:pt>
                <c:pt idx="273" formatCode="0.0">
                  <c:v>14</c:v>
                </c:pt>
                <c:pt idx="274" formatCode="0.0">
                  <c:v>11.6</c:v>
                </c:pt>
                <c:pt idx="275" formatCode="0.0">
                  <c:v>11.4</c:v>
                </c:pt>
                <c:pt idx="276" formatCode="0.0">
                  <c:v>9.8000000000000007</c:v>
                </c:pt>
                <c:pt idx="277" formatCode="0.0">
                  <c:v>12.3</c:v>
                </c:pt>
                <c:pt idx="278" formatCode="0.0">
                  <c:v>15.8</c:v>
                </c:pt>
                <c:pt idx="279" formatCode="0.0">
                  <c:v>14.6</c:v>
                </c:pt>
                <c:pt idx="280" formatCode="0.0">
                  <c:v>11.8</c:v>
                </c:pt>
                <c:pt idx="281" formatCode="0.0">
                  <c:v>15.2</c:v>
                </c:pt>
                <c:pt idx="282" formatCode="0.0">
                  <c:v>18</c:v>
                </c:pt>
                <c:pt idx="283" formatCode="0.0">
                  <c:v>13.8</c:v>
                </c:pt>
                <c:pt idx="284" formatCode="0.0">
                  <c:v>14.8</c:v>
                </c:pt>
                <c:pt idx="285" formatCode="0.0">
                  <c:v>11.4</c:v>
                </c:pt>
                <c:pt idx="286" formatCode="0.0">
                  <c:v>11.8</c:v>
                </c:pt>
                <c:pt idx="287" formatCode="0.0">
                  <c:v>12.1</c:v>
                </c:pt>
                <c:pt idx="288" formatCode="0.0">
                  <c:v>9</c:v>
                </c:pt>
                <c:pt idx="289" formatCode="0.0">
                  <c:v>11.5</c:v>
                </c:pt>
                <c:pt idx="290" formatCode="0.0">
                  <c:v>11</c:v>
                </c:pt>
                <c:pt idx="291" formatCode="0.0">
                  <c:v>12.4</c:v>
                </c:pt>
                <c:pt idx="292" formatCode="0.0">
                  <c:v>14.1</c:v>
                </c:pt>
                <c:pt idx="293" formatCode="0.0">
                  <c:v>13.3</c:v>
                </c:pt>
                <c:pt idx="294" formatCode="0.0">
                  <c:v>15.1</c:v>
                </c:pt>
                <c:pt idx="295" formatCode="0.0">
                  <c:v>6.7</c:v>
                </c:pt>
                <c:pt idx="296" formatCode="0.0">
                  <c:v>13.4</c:v>
                </c:pt>
                <c:pt idx="297">
                  <c:v>14.5</c:v>
                </c:pt>
                <c:pt idx="298" formatCode="0.0">
                  <c:v>15.7</c:v>
                </c:pt>
                <c:pt idx="299" formatCode="0.0">
                  <c:v>13.5</c:v>
                </c:pt>
                <c:pt idx="300" formatCode="0.0">
                  <c:v>14.6</c:v>
                </c:pt>
                <c:pt idx="301" formatCode="0.0">
                  <c:v>13.3</c:v>
                </c:pt>
                <c:pt idx="302" formatCode="0.0">
                  <c:v>12.6</c:v>
                </c:pt>
                <c:pt idx="303" formatCode="0.0">
                  <c:v>16.5</c:v>
                </c:pt>
                <c:pt idx="304" formatCode="0.0">
                  <c:v>15.5</c:v>
                </c:pt>
                <c:pt idx="305" formatCode="0.0">
                  <c:v>16.8</c:v>
                </c:pt>
                <c:pt idx="306" formatCode="0.0">
                  <c:v>15.2</c:v>
                </c:pt>
                <c:pt idx="307" formatCode="0.0">
                  <c:v>15.7</c:v>
                </c:pt>
                <c:pt idx="308" formatCode="0.0">
                  <c:v>13.3</c:v>
                </c:pt>
                <c:pt idx="309" formatCode="0.0">
                  <c:v>12.8</c:v>
                </c:pt>
                <c:pt idx="310" formatCode="0.0">
                  <c:v>11.6</c:v>
                </c:pt>
                <c:pt idx="311" formatCode="0.0">
                  <c:v>9.6999999999999993</c:v>
                </c:pt>
                <c:pt idx="312" formatCode="0.0">
                  <c:v>7.1</c:v>
                </c:pt>
                <c:pt idx="313" formatCode="0.0">
                  <c:v>9</c:v>
                </c:pt>
                <c:pt idx="314" formatCode="0.0">
                  <c:v>12.2</c:v>
                </c:pt>
                <c:pt idx="315" formatCode="0.0">
                  <c:v>13.1</c:v>
                </c:pt>
                <c:pt idx="316" formatCode="0.0">
                  <c:v>12.4</c:v>
                </c:pt>
                <c:pt idx="317" formatCode="0.0">
                  <c:v>11.4</c:v>
                </c:pt>
                <c:pt idx="318" formatCode="0.0">
                  <c:v>12.9</c:v>
                </c:pt>
                <c:pt idx="319" formatCode="0.0">
                  <c:v>14.9</c:v>
                </c:pt>
                <c:pt idx="320" formatCode="0.0">
                  <c:v>12</c:v>
                </c:pt>
                <c:pt idx="321" formatCode="0.0">
                  <c:v>12</c:v>
                </c:pt>
                <c:pt idx="322" formatCode="0.0">
                  <c:v>11</c:v>
                </c:pt>
                <c:pt idx="323" formatCode="0.0">
                  <c:v>11.7</c:v>
                </c:pt>
                <c:pt idx="324" formatCode="0.0">
                  <c:v>8.4</c:v>
                </c:pt>
                <c:pt idx="325" formatCode="0.0">
                  <c:v>8.6999999999999993</c:v>
                </c:pt>
                <c:pt idx="326" formatCode="0.0">
                  <c:v>8.6</c:v>
                </c:pt>
                <c:pt idx="327" formatCode="0.0">
                  <c:v>7.6</c:v>
                </c:pt>
                <c:pt idx="328" formatCode="0.0">
                  <c:v>7</c:v>
                </c:pt>
                <c:pt idx="329" formatCode="0.0">
                  <c:v>7.1</c:v>
                </c:pt>
                <c:pt idx="330" formatCode="0.0">
                  <c:v>5.2</c:v>
                </c:pt>
                <c:pt idx="331" formatCode="0.0">
                  <c:v>9.6999999999999993</c:v>
                </c:pt>
                <c:pt idx="332" formatCode="0.0">
                  <c:v>8.1</c:v>
                </c:pt>
                <c:pt idx="333" formatCode="0.0">
                  <c:v>7.3</c:v>
                </c:pt>
                <c:pt idx="334" formatCode="0.0">
                  <c:v>8.6999999999999993</c:v>
                </c:pt>
                <c:pt idx="335" formatCode="0.0">
                  <c:v>11.3</c:v>
                </c:pt>
                <c:pt idx="336" formatCode="0.0">
                  <c:v>6.5</c:v>
                </c:pt>
                <c:pt idx="337" formatCode="0.0">
                  <c:v>5.4</c:v>
                </c:pt>
                <c:pt idx="338" formatCode="0.0">
                  <c:v>5.5</c:v>
                </c:pt>
                <c:pt idx="339" formatCode="0.0">
                  <c:v>3.5</c:v>
                </c:pt>
                <c:pt idx="340" formatCode="0.0">
                  <c:v>1.9</c:v>
                </c:pt>
                <c:pt idx="341" formatCode="0.0">
                  <c:v>4.4000000000000004</c:v>
                </c:pt>
                <c:pt idx="342" formatCode="0.0">
                  <c:v>3.4</c:v>
                </c:pt>
                <c:pt idx="343" formatCode="0.0">
                  <c:v>5.5</c:v>
                </c:pt>
                <c:pt idx="344" formatCode="0.0">
                  <c:v>4.0999999999999996</c:v>
                </c:pt>
                <c:pt idx="345" formatCode="0.0">
                  <c:v>0</c:v>
                </c:pt>
                <c:pt idx="346" formatCode="0.0">
                  <c:v>-2.4</c:v>
                </c:pt>
                <c:pt idx="347" formatCode="0.0">
                  <c:v>-0.8</c:v>
                </c:pt>
                <c:pt idx="348" formatCode="0.0">
                  <c:v>-2.2000000000000002</c:v>
                </c:pt>
                <c:pt idx="349" formatCode="0.0">
                  <c:v>-3.6</c:v>
                </c:pt>
                <c:pt idx="350" formatCode="0.0">
                  <c:v>-0.9</c:v>
                </c:pt>
                <c:pt idx="351" formatCode="0.0">
                  <c:v>-3</c:v>
                </c:pt>
                <c:pt idx="352" formatCode="0.0">
                  <c:v>-3.5</c:v>
                </c:pt>
                <c:pt idx="353" formatCode="0.0">
                  <c:v>-6.7</c:v>
                </c:pt>
                <c:pt idx="354" formatCode="0.0">
                  <c:v>-5.4</c:v>
                </c:pt>
                <c:pt idx="355" formatCode="0.0">
                  <c:v>0.4</c:v>
                </c:pt>
                <c:pt idx="356" formatCode="0.0">
                  <c:v>1.8</c:v>
                </c:pt>
                <c:pt idx="357" formatCode="0.0">
                  <c:v>12.5</c:v>
                </c:pt>
                <c:pt idx="358" formatCode="0.0">
                  <c:v>7</c:v>
                </c:pt>
                <c:pt idx="359" formatCode="0.0">
                  <c:v>8.5</c:v>
                </c:pt>
                <c:pt idx="360" formatCode="0.0">
                  <c:v>5.3</c:v>
                </c:pt>
                <c:pt idx="361" formatCode="0.0">
                  <c:v>7.6</c:v>
                </c:pt>
                <c:pt idx="362" formatCode="0.0">
                  <c:v>5.5</c:v>
                </c:pt>
                <c:pt idx="363" formatCode="0.0">
                  <c:v>10.3</c:v>
                </c:pt>
                <c:pt idx="364" formatCode="0.0">
                  <c:v>2.5</c:v>
                </c:pt>
                <c:pt idx="365" formatCode="0.0">
                  <c:v>5.7</c:v>
                </c:pt>
                <c:pt idx="366" formatCode="0.0">
                  <c:v>10</c:v>
                </c:pt>
                <c:pt idx="367" formatCode="0.0">
                  <c:v>7.3</c:v>
                </c:pt>
                <c:pt idx="368" formatCode="0.0">
                  <c:v>8.6999999999999993</c:v>
                </c:pt>
                <c:pt idx="369" formatCode="0.0">
                  <c:v>12.5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59-4C8A-831C-5DD54DE9F8E4}"/>
            </c:ext>
          </c:extLst>
        </c:ser>
        <c:ser>
          <c:idx val="1"/>
          <c:order val="1"/>
          <c:tx>
            <c:v>Vaisala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strRef>
              <c:f>Daily!$A$1:$A$378</c:f>
              <c:strCache>
                <c:ptCount val="370"/>
                <c:pt idx="0">
                  <c:v> RADCLIFFE METEOROLOGICAL STATION, OXFORD </c:v>
                </c:pt>
                <c:pt idx="4">
                  <c:v>Day</c:v>
                </c:pt>
                <c:pt idx="5">
                  <c:v>01/01/2022</c:v>
                </c:pt>
                <c:pt idx="6">
                  <c:v>02/01/2022</c:v>
                </c:pt>
                <c:pt idx="7">
                  <c:v>03/01/2022</c:v>
                </c:pt>
                <c:pt idx="8">
                  <c:v>04/01/2022</c:v>
                </c:pt>
                <c:pt idx="9">
                  <c:v>05/01/2022</c:v>
                </c:pt>
                <c:pt idx="10">
                  <c:v>06/01/2022</c:v>
                </c:pt>
                <c:pt idx="11">
                  <c:v>07/01/2022</c:v>
                </c:pt>
                <c:pt idx="12">
                  <c:v>08/01/2022</c:v>
                </c:pt>
                <c:pt idx="13">
                  <c:v>09/01/2022</c:v>
                </c:pt>
                <c:pt idx="14">
                  <c:v>10/01/2022</c:v>
                </c:pt>
                <c:pt idx="15">
                  <c:v>11/01/2022</c:v>
                </c:pt>
                <c:pt idx="16">
                  <c:v>12/01/2022</c:v>
                </c:pt>
                <c:pt idx="17">
                  <c:v>13/01/2022</c:v>
                </c:pt>
                <c:pt idx="18">
                  <c:v>14/01/2022</c:v>
                </c:pt>
                <c:pt idx="19">
                  <c:v>15/01/2022</c:v>
                </c:pt>
                <c:pt idx="20">
                  <c:v>16/01/2022</c:v>
                </c:pt>
                <c:pt idx="21">
                  <c:v>17/01/2022</c:v>
                </c:pt>
                <c:pt idx="22">
                  <c:v>18/01/2022</c:v>
                </c:pt>
                <c:pt idx="23">
                  <c:v>19/01/2022</c:v>
                </c:pt>
                <c:pt idx="24">
                  <c:v>20/01/2022</c:v>
                </c:pt>
                <c:pt idx="25">
                  <c:v>21/01/2022</c:v>
                </c:pt>
                <c:pt idx="26">
                  <c:v>22/01/2022</c:v>
                </c:pt>
                <c:pt idx="27">
                  <c:v>23/01/2022</c:v>
                </c:pt>
                <c:pt idx="28">
                  <c:v>24/01/2022</c:v>
                </c:pt>
                <c:pt idx="29">
                  <c:v>25/01/2022</c:v>
                </c:pt>
                <c:pt idx="30">
                  <c:v>26/01/2022</c:v>
                </c:pt>
                <c:pt idx="31">
                  <c:v>27/01/2022</c:v>
                </c:pt>
                <c:pt idx="32">
                  <c:v>28/01/2022</c:v>
                </c:pt>
                <c:pt idx="33">
                  <c:v>29/01/2022</c:v>
                </c:pt>
                <c:pt idx="34">
                  <c:v>30/01/2022</c:v>
                </c:pt>
                <c:pt idx="35">
                  <c:v>31/01/2022</c:v>
                </c:pt>
                <c:pt idx="36">
                  <c:v>01/02/2022</c:v>
                </c:pt>
                <c:pt idx="37">
                  <c:v>02/02/2022</c:v>
                </c:pt>
                <c:pt idx="38">
                  <c:v>03/02/2022</c:v>
                </c:pt>
                <c:pt idx="39">
                  <c:v>04/02/2022</c:v>
                </c:pt>
                <c:pt idx="40">
                  <c:v>05/02/2022</c:v>
                </c:pt>
                <c:pt idx="41">
                  <c:v>06/02/2022</c:v>
                </c:pt>
                <c:pt idx="42">
                  <c:v>07/02/2022</c:v>
                </c:pt>
                <c:pt idx="43">
                  <c:v>08/02/2022</c:v>
                </c:pt>
                <c:pt idx="44">
                  <c:v>09/02/2022</c:v>
                </c:pt>
                <c:pt idx="45">
                  <c:v>10/02/2022</c:v>
                </c:pt>
                <c:pt idx="46">
                  <c:v>11/02/2022</c:v>
                </c:pt>
                <c:pt idx="47">
                  <c:v>12/02/2022</c:v>
                </c:pt>
                <c:pt idx="48">
                  <c:v>13/02/2022</c:v>
                </c:pt>
                <c:pt idx="49">
                  <c:v>14/02/2022</c:v>
                </c:pt>
                <c:pt idx="50">
                  <c:v>15/02/2022</c:v>
                </c:pt>
                <c:pt idx="51">
                  <c:v>16/02/2022</c:v>
                </c:pt>
                <c:pt idx="52">
                  <c:v>17/02/2022</c:v>
                </c:pt>
                <c:pt idx="53">
                  <c:v>18/02/2022</c:v>
                </c:pt>
                <c:pt idx="54">
                  <c:v>19/02/2022</c:v>
                </c:pt>
                <c:pt idx="55">
                  <c:v>20/02/2022</c:v>
                </c:pt>
                <c:pt idx="56">
                  <c:v>21/02/2022</c:v>
                </c:pt>
                <c:pt idx="57">
                  <c:v>22/02/2022</c:v>
                </c:pt>
                <c:pt idx="58">
                  <c:v>23/02/2022</c:v>
                </c:pt>
                <c:pt idx="59">
                  <c:v>24/02/2022</c:v>
                </c:pt>
                <c:pt idx="60">
                  <c:v>25/02/2022</c:v>
                </c:pt>
                <c:pt idx="61">
                  <c:v>26/02/2022</c:v>
                </c:pt>
                <c:pt idx="62">
                  <c:v>27/02/2022</c:v>
                </c:pt>
                <c:pt idx="63">
                  <c:v>28/02/2022</c:v>
                </c:pt>
                <c:pt idx="64">
                  <c:v>01/03/2022</c:v>
                </c:pt>
                <c:pt idx="65">
                  <c:v>02/03/2022</c:v>
                </c:pt>
                <c:pt idx="66">
                  <c:v>03/03/2022</c:v>
                </c:pt>
                <c:pt idx="67">
                  <c:v>04/03/2022</c:v>
                </c:pt>
                <c:pt idx="68">
                  <c:v>05/03/2022</c:v>
                </c:pt>
                <c:pt idx="69">
                  <c:v>06/03/2022</c:v>
                </c:pt>
                <c:pt idx="70">
                  <c:v>07/03/2022</c:v>
                </c:pt>
                <c:pt idx="71">
                  <c:v>08/03/2022</c:v>
                </c:pt>
                <c:pt idx="72">
                  <c:v>09/03/2022</c:v>
                </c:pt>
                <c:pt idx="73">
                  <c:v>10/03/2022</c:v>
                </c:pt>
                <c:pt idx="74">
                  <c:v>11/03/2022</c:v>
                </c:pt>
                <c:pt idx="75">
                  <c:v>12/03/2022</c:v>
                </c:pt>
                <c:pt idx="76">
                  <c:v>13/03/2022</c:v>
                </c:pt>
                <c:pt idx="77">
                  <c:v>14/03/2022</c:v>
                </c:pt>
                <c:pt idx="78">
                  <c:v>15/03/2022</c:v>
                </c:pt>
                <c:pt idx="79">
                  <c:v>16/03/2022</c:v>
                </c:pt>
                <c:pt idx="80">
                  <c:v>17/03/2022</c:v>
                </c:pt>
                <c:pt idx="81">
                  <c:v>18/03/2022</c:v>
                </c:pt>
                <c:pt idx="82">
                  <c:v>19/03/2022</c:v>
                </c:pt>
                <c:pt idx="83">
                  <c:v>20/03/2022</c:v>
                </c:pt>
                <c:pt idx="84">
                  <c:v>21/03/2022</c:v>
                </c:pt>
                <c:pt idx="85">
                  <c:v>22/03/2022</c:v>
                </c:pt>
                <c:pt idx="86">
                  <c:v>23/03/2022</c:v>
                </c:pt>
                <c:pt idx="87">
                  <c:v>24/03/2022</c:v>
                </c:pt>
                <c:pt idx="88">
                  <c:v>25/03/2022</c:v>
                </c:pt>
                <c:pt idx="89">
                  <c:v>26/03/2022</c:v>
                </c:pt>
                <c:pt idx="90">
                  <c:v>27/03/2022</c:v>
                </c:pt>
                <c:pt idx="91">
                  <c:v>28/03/2022</c:v>
                </c:pt>
                <c:pt idx="92">
                  <c:v>29/03/2022</c:v>
                </c:pt>
                <c:pt idx="93">
                  <c:v>30/03/2022</c:v>
                </c:pt>
                <c:pt idx="94">
                  <c:v>31/03/2022</c:v>
                </c:pt>
                <c:pt idx="95">
                  <c:v>01/04/2022</c:v>
                </c:pt>
                <c:pt idx="96">
                  <c:v>02/04/2022</c:v>
                </c:pt>
                <c:pt idx="97">
                  <c:v>03/04/2022</c:v>
                </c:pt>
                <c:pt idx="98">
                  <c:v>04/04/2022</c:v>
                </c:pt>
                <c:pt idx="99">
                  <c:v>05/04/2022</c:v>
                </c:pt>
                <c:pt idx="100">
                  <c:v>06/04/2022</c:v>
                </c:pt>
                <c:pt idx="101">
                  <c:v>07/04/2022</c:v>
                </c:pt>
                <c:pt idx="102">
                  <c:v>08/04/2022</c:v>
                </c:pt>
                <c:pt idx="103">
                  <c:v>09/04/2022</c:v>
                </c:pt>
                <c:pt idx="104">
                  <c:v>10/04/2022</c:v>
                </c:pt>
                <c:pt idx="105">
                  <c:v>11/04/2022</c:v>
                </c:pt>
                <c:pt idx="106">
                  <c:v>12/04/2022</c:v>
                </c:pt>
                <c:pt idx="107">
                  <c:v>13/04/2022</c:v>
                </c:pt>
                <c:pt idx="108">
                  <c:v>14/04/2022</c:v>
                </c:pt>
                <c:pt idx="109">
                  <c:v>15/04/2022</c:v>
                </c:pt>
                <c:pt idx="110">
                  <c:v>16/04/2022</c:v>
                </c:pt>
                <c:pt idx="111">
                  <c:v>17/04/2022</c:v>
                </c:pt>
                <c:pt idx="112">
                  <c:v>18/04/2022</c:v>
                </c:pt>
                <c:pt idx="113">
                  <c:v>19/04/2022</c:v>
                </c:pt>
                <c:pt idx="114">
                  <c:v>20/04/2022</c:v>
                </c:pt>
                <c:pt idx="115">
                  <c:v>21/04/2022</c:v>
                </c:pt>
                <c:pt idx="116">
                  <c:v>22/04/2022</c:v>
                </c:pt>
                <c:pt idx="117">
                  <c:v>23/04/2022</c:v>
                </c:pt>
                <c:pt idx="118">
                  <c:v>24/04/2022</c:v>
                </c:pt>
                <c:pt idx="119">
                  <c:v>25/04/2022</c:v>
                </c:pt>
                <c:pt idx="120">
                  <c:v>26/04/2022</c:v>
                </c:pt>
                <c:pt idx="121">
                  <c:v>27/04/2022</c:v>
                </c:pt>
                <c:pt idx="122">
                  <c:v>28/04/2022</c:v>
                </c:pt>
                <c:pt idx="123">
                  <c:v>29/04/2022</c:v>
                </c:pt>
                <c:pt idx="124">
                  <c:v>30/04/2022</c:v>
                </c:pt>
                <c:pt idx="125">
                  <c:v>01/05/2022</c:v>
                </c:pt>
                <c:pt idx="126">
                  <c:v>02/05/2022</c:v>
                </c:pt>
                <c:pt idx="127">
                  <c:v>03/05/2022</c:v>
                </c:pt>
                <c:pt idx="128">
                  <c:v>04/05/2022</c:v>
                </c:pt>
                <c:pt idx="129">
                  <c:v>05/05/2022</c:v>
                </c:pt>
                <c:pt idx="130">
                  <c:v>06/05/2022</c:v>
                </c:pt>
                <c:pt idx="131">
                  <c:v>07/05/2022</c:v>
                </c:pt>
                <c:pt idx="132">
                  <c:v>08/05/2022</c:v>
                </c:pt>
                <c:pt idx="133">
                  <c:v>09/05/2022</c:v>
                </c:pt>
                <c:pt idx="134">
                  <c:v>10/05/2022</c:v>
                </c:pt>
                <c:pt idx="135">
                  <c:v>11/05/2022</c:v>
                </c:pt>
                <c:pt idx="136">
                  <c:v>12/05/2022</c:v>
                </c:pt>
                <c:pt idx="137">
                  <c:v>13/05/2022</c:v>
                </c:pt>
                <c:pt idx="138">
                  <c:v>14/05/2022</c:v>
                </c:pt>
                <c:pt idx="139">
                  <c:v>15/05/2022</c:v>
                </c:pt>
                <c:pt idx="140">
                  <c:v>16/05/2022</c:v>
                </c:pt>
                <c:pt idx="141">
                  <c:v>17/05/2022</c:v>
                </c:pt>
                <c:pt idx="142">
                  <c:v>18/05/2022</c:v>
                </c:pt>
                <c:pt idx="143">
                  <c:v>19/05/2022</c:v>
                </c:pt>
                <c:pt idx="144">
                  <c:v>20/05/2022</c:v>
                </c:pt>
                <c:pt idx="145">
                  <c:v>21/05/2022</c:v>
                </c:pt>
                <c:pt idx="146">
                  <c:v>22/05/2022</c:v>
                </c:pt>
                <c:pt idx="147">
                  <c:v>23/05/2022</c:v>
                </c:pt>
                <c:pt idx="148">
                  <c:v>24/05/2022</c:v>
                </c:pt>
                <c:pt idx="149">
                  <c:v>25/05/2022</c:v>
                </c:pt>
                <c:pt idx="150">
                  <c:v>26/05/2022</c:v>
                </c:pt>
                <c:pt idx="151">
                  <c:v>27/05/2022</c:v>
                </c:pt>
                <c:pt idx="152">
                  <c:v>28/05/2022</c:v>
                </c:pt>
                <c:pt idx="153">
                  <c:v>29/05/2022</c:v>
                </c:pt>
                <c:pt idx="154">
                  <c:v>30/05/2022</c:v>
                </c:pt>
                <c:pt idx="155">
                  <c:v>31/05/2022</c:v>
                </c:pt>
                <c:pt idx="156">
                  <c:v>01/06/2022</c:v>
                </c:pt>
                <c:pt idx="157">
                  <c:v>02/06/2022</c:v>
                </c:pt>
                <c:pt idx="158">
                  <c:v>03/06/2022</c:v>
                </c:pt>
                <c:pt idx="159">
                  <c:v>04/06/2022</c:v>
                </c:pt>
                <c:pt idx="160">
                  <c:v>05/06/2022</c:v>
                </c:pt>
                <c:pt idx="161">
                  <c:v>06/06/2022</c:v>
                </c:pt>
                <c:pt idx="162">
                  <c:v>07/06/2022</c:v>
                </c:pt>
                <c:pt idx="163">
                  <c:v>08/06/2022</c:v>
                </c:pt>
                <c:pt idx="164">
                  <c:v>09/06/2022</c:v>
                </c:pt>
                <c:pt idx="165">
                  <c:v>10/06/2022</c:v>
                </c:pt>
                <c:pt idx="166">
                  <c:v>11/06/2022</c:v>
                </c:pt>
                <c:pt idx="167">
                  <c:v>12/06/2022</c:v>
                </c:pt>
                <c:pt idx="168">
                  <c:v>13/06/2022</c:v>
                </c:pt>
                <c:pt idx="169">
                  <c:v>14/06/2022</c:v>
                </c:pt>
                <c:pt idx="170">
                  <c:v>15/06/2022</c:v>
                </c:pt>
                <c:pt idx="171">
                  <c:v>16/06/2022</c:v>
                </c:pt>
                <c:pt idx="172">
                  <c:v>17/06/2022</c:v>
                </c:pt>
                <c:pt idx="173">
                  <c:v>18/06/2022</c:v>
                </c:pt>
                <c:pt idx="174">
                  <c:v>19/06/2022</c:v>
                </c:pt>
                <c:pt idx="175">
                  <c:v>20/06/2022</c:v>
                </c:pt>
                <c:pt idx="176">
                  <c:v>21/06/2022</c:v>
                </c:pt>
                <c:pt idx="177">
                  <c:v>22/06/2022</c:v>
                </c:pt>
                <c:pt idx="178">
                  <c:v>23/06/2022</c:v>
                </c:pt>
                <c:pt idx="179">
                  <c:v>24/06/2022</c:v>
                </c:pt>
                <c:pt idx="180">
                  <c:v>25/06/2022</c:v>
                </c:pt>
                <c:pt idx="181">
                  <c:v>26/06/2022</c:v>
                </c:pt>
                <c:pt idx="182">
                  <c:v>27/06/2022</c:v>
                </c:pt>
                <c:pt idx="183">
                  <c:v>28/06/2022</c:v>
                </c:pt>
                <c:pt idx="184">
                  <c:v>29/06/2022</c:v>
                </c:pt>
                <c:pt idx="185">
                  <c:v>30/06/2022</c:v>
                </c:pt>
                <c:pt idx="186">
                  <c:v>01/07/2022</c:v>
                </c:pt>
                <c:pt idx="187">
                  <c:v>02/07/2022</c:v>
                </c:pt>
                <c:pt idx="188">
                  <c:v>03/07/2022</c:v>
                </c:pt>
                <c:pt idx="189">
                  <c:v>04/07/2022</c:v>
                </c:pt>
                <c:pt idx="190">
                  <c:v>05/07/2022</c:v>
                </c:pt>
                <c:pt idx="191">
                  <c:v>06/07/2022</c:v>
                </c:pt>
                <c:pt idx="192">
                  <c:v>07/07/2022</c:v>
                </c:pt>
                <c:pt idx="193">
                  <c:v>08/07/2022</c:v>
                </c:pt>
                <c:pt idx="194">
                  <c:v>09/07/2022</c:v>
                </c:pt>
                <c:pt idx="195">
                  <c:v>10/07/2022</c:v>
                </c:pt>
                <c:pt idx="196">
                  <c:v>11/07/2022</c:v>
                </c:pt>
                <c:pt idx="197">
                  <c:v>12/07/2022</c:v>
                </c:pt>
                <c:pt idx="198">
                  <c:v>13/07/2022</c:v>
                </c:pt>
                <c:pt idx="199">
                  <c:v>14/07/2022</c:v>
                </c:pt>
                <c:pt idx="200">
                  <c:v>15/07/2022</c:v>
                </c:pt>
                <c:pt idx="201">
                  <c:v>16/07/2022</c:v>
                </c:pt>
                <c:pt idx="202">
                  <c:v>17/07/2022</c:v>
                </c:pt>
                <c:pt idx="203">
                  <c:v>18/07/2022</c:v>
                </c:pt>
                <c:pt idx="204">
                  <c:v>19/07/2022</c:v>
                </c:pt>
                <c:pt idx="205">
                  <c:v>20/07/2022</c:v>
                </c:pt>
                <c:pt idx="206">
                  <c:v>21/07/2022</c:v>
                </c:pt>
                <c:pt idx="207">
                  <c:v>22/07/2022</c:v>
                </c:pt>
                <c:pt idx="208">
                  <c:v>23/07/2022</c:v>
                </c:pt>
                <c:pt idx="209">
                  <c:v>24/07/2022</c:v>
                </c:pt>
                <c:pt idx="210">
                  <c:v>25/07/2022</c:v>
                </c:pt>
                <c:pt idx="211">
                  <c:v>26/07/2022</c:v>
                </c:pt>
                <c:pt idx="212">
                  <c:v>27/07/2022</c:v>
                </c:pt>
                <c:pt idx="213">
                  <c:v>28/07/2022</c:v>
                </c:pt>
                <c:pt idx="214">
                  <c:v>29/07/2022</c:v>
                </c:pt>
                <c:pt idx="215">
                  <c:v>30/07/2022</c:v>
                </c:pt>
                <c:pt idx="216">
                  <c:v>31/07/2022</c:v>
                </c:pt>
                <c:pt idx="217">
                  <c:v>01/08/2022</c:v>
                </c:pt>
                <c:pt idx="218">
                  <c:v>02/08/2022</c:v>
                </c:pt>
                <c:pt idx="219">
                  <c:v>03/08/2022</c:v>
                </c:pt>
                <c:pt idx="220">
                  <c:v>04/08/2022</c:v>
                </c:pt>
                <c:pt idx="221">
                  <c:v>05/08/2022</c:v>
                </c:pt>
                <c:pt idx="222">
                  <c:v>06/08/2022</c:v>
                </c:pt>
                <c:pt idx="223">
                  <c:v>07/08/2022</c:v>
                </c:pt>
                <c:pt idx="224">
                  <c:v>08/08/2022</c:v>
                </c:pt>
                <c:pt idx="225">
                  <c:v>09/08/2022</c:v>
                </c:pt>
                <c:pt idx="226">
                  <c:v>10/08/2022</c:v>
                </c:pt>
                <c:pt idx="227">
                  <c:v>11/08/2022</c:v>
                </c:pt>
                <c:pt idx="228">
                  <c:v>12/08/2022</c:v>
                </c:pt>
                <c:pt idx="229">
                  <c:v>13/08/2022</c:v>
                </c:pt>
                <c:pt idx="230">
                  <c:v>14/08/2022</c:v>
                </c:pt>
                <c:pt idx="231">
                  <c:v>15/08/2022</c:v>
                </c:pt>
                <c:pt idx="232">
                  <c:v>16/08/2022</c:v>
                </c:pt>
                <c:pt idx="233">
                  <c:v>17/08/2022</c:v>
                </c:pt>
                <c:pt idx="234">
                  <c:v>18/08/2022</c:v>
                </c:pt>
                <c:pt idx="235">
                  <c:v>19/08/2022</c:v>
                </c:pt>
                <c:pt idx="236">
                  <c:v>20/08/2022</c:v>
                </c:pt>
                <c:pt idx="237">
                  <c:v>21/08/2022</c:v>
                </c:pt>
                <c:pt idx="238">
                  <c:v>22/08/2022</c:v>
                </c:pt>
                <c:pt idx="239">
                  <c:v>23/08/2022</c:v>
                </c:pt>
                <c:pt idx="240">
                  <c:v>24/08/2022</c:v>
                </c:pt>
                <c:pt idx="241">
                  <c:v>25/08/2022</c:v>
                </c:pt>
                <c:pt idx="242">
                  <c:v>26/08/2022</c:v>
                </c:pt>
                <c:pt idx="243">
                  <c:v>27/08/2022</c:v>
                </c:pt>
                <c:pt idx="244">
                  <c:v>28/08/2022</c:v>
                </c:pt>
                <c:pt idx="245">
                  <c:v>29/08/2022</c:v>
                </c:pt>
                <c:pt idx="246">
                  <c:v>30/08/2022</c:v>
                </c:pt>
                <c:pt idx="247">
                  <c:v>31/08/2022</c:v>
                </c:pt>
                <c:pt idx="248">
                  <c:v>01/09/2022</c:v>
                </c:pt>
                <c:pt idx="249">
                  <c:v>02/09/2022</c:v>
                </c:pt>
                <c:pt idx="250">
                  <c:v>03/09/2022</c:v>
                </c:pt>
                <c:pt idx="251">
                  <c:v>04/09/2022</c:v>
                </c:pt>
                <c:pt idx="252">
                  <c:v>05/09/2022</c:v>
                </c:pt>
                <c:pt idx="253">
                  <c:v>06/09/2022</c:v>
                </c:pt>
                <c:pt idx="254">
                  <c:v>07/09/2022</c:v>
                </c:pt>
                <c:pt idx="255">
                  <c:v>08/09/2022</c:v>
                </c:pt>
                <c:pt idx="256">
                  <c:v>09/09/2022</c:v>
                </c:pt>
                <c:pt idx="257">
                  <c:v>10/09/2022</c:v>
                </c:pt>
                <c:pt idx="258">
                  <c:v>11/09/2022</c:v>
                </c:pt>
                <c:pt idx="259">
                  <c:v>12/09/2022</c:v>
                </c:pt>
                <c:pt idx="260">
                  <c:v>13/09/2022</c:v>
                </c:pt>
                <c:pt idx="261">
                  <c:v>14/09/2022</c:v>
                </c:pt>
                <c:pt idx="262">
                  <c:v>15/09/2022</c:v>
                </c:pt>
                <c:pt idx="263">
                  <c:v>16/09/2022</c:v>
                </c:pt>
                <c:pt idx="264">
                  <c:v>17/09/2022</c:v>
                </c:pt>
                <c:pt idx="265">
                  <c:v>18/09/2022</c:v>
                </c:pt>
                <c:pt idx="266">
                  <c:v>19/09/2022</c:v>
                </c:pt>
                <c:pt idx="267">
                  <c:v>20/09/2022</c:v>
                </c:pt>
                <c:pt idx="268">
                  <c:v>21/09/2022</c:v>
                </c:pt>
                <c:pt idx="269">
                  <c:v>22/09/2022</c:v>
                </c:pt>
                <c:pt idx="270">
                  <c:v>23/09/2022</c:v>
                </c:pt>
                <c:pt idx="271">
                  <c:v>24/09/2022</c:v>
                </c:pt>
                <c:pt idx="272">
                  <c:v>25/09/2022</c:v>
                </c:pt>
                <c:pt idx="273">
                  <c:v>26/09/2022</c:v>
                </c:pt>
                <c:pt idx="274">
                  <c:v>27/09/2022</c:v>
                </c:pt>
                <c:pt idx="275">
                  <c:v>28/09/2022</c:v>
                </c:pt>
                <c:pt idx="276">
                  <c:v>29/09/2022</c:v>
                </c:pt>
                <c:pt idx="277">
                  <c:v>30/09/2022</c:v>
                </c:pt>
                <c:pt idx="278">
                  <c:v>01/10/2022</c:v>
                </c:pt>
                <c:pt idx="279">
                  <c:v>02/10/2022</c:v>
                </c:pt>
                <c:pt idx="280">
                  <c:v>03/10/2022</c:v>
                </c:pt>
                <c:pt idx="281">
                  <c:v>04/10/2022</c:v>
                </c:pt>
                <c:pt idx="282">
                  <c:v>05/10/2022</c:v>
                </c:pt>
                <c:pt idx="283">
                  <c:v>06/10/2022</c:v>
                </c:pt>
                <c:pt idx="284">
                  <c:v>07/10/2022</c:v>
                </c:pt>
                <c:pt idx="285">
                  <c:v>08/10/2022</c:v>
                </c:pt>
                <c:pt idx="286">
                  <c:v>09/10/2022</c:v>
                </c:pt>
                <c:pt idx="287">
                  <c:v>10/10/2022</c:v>
                </c:pt>
                <c:pt idx="288">
                  <c:v>11/10/2022</c:v>
                </c:pt>
                <c:pt idx="289">
                  <c:v>12/10/2022</c:v>
                </c:pt>
                <c:pt idx="290">
                  <c:v>13/10/2022</c:v>
                </c:pt>
                <c:pt idx="291">
                  <c:v>14/10/2022</c:v>
                </c:pt>
                <c:pt idx="292">
                  <c:v>15/10/2022</c:v>
                </c:pt>
                <c:pt idx="293">
                  <c:v>16/10/2022</c:v>
                </c:pt>
                <c:pt idx="294">
                  <c:v>17/10/2022</c:v>
                </c:pt>
                <c:pt idx="295">
                  <c:v>18/10/2022</c:v>
                </c:pt>
                <c:pt idx="296">
                  <c:v>19/10/2022</c:v>
                </c:pt>
                <c:pt idx="297">
                  <c:v>20/10/2022</c:v>
                </c:pt>
                <c:pt idx="298">
                  <c:v>21/10/2022</c:v>
                </c:pt>
                <c:pt idx="299">
                  <c:v>22/10/2022</c:v>
                </c:pt>
                <c:pt idx="300">
                  <c:v>23/10/2022</c:v>
                </c:pt>
                <c:pt idx="301">
                  <c:v>24/10/2022</c:v>
                </c:pt>
                <c:pt idx="302">
                  <c:v>25/10/2022</c:v>
                </c:pt>
                <c:pt idx="303">
                  <c:v>26/10/2022</c:v>
                </c:pt>
                <c:pt idx="304">
                  <c:v>27/10/2022</c:v>
                </c:pt>
                <c:pt idx="305">
                  <c:v>28/10/2022</c:v>
                </c:pt>
                <c:pt idx="306">
                  <c:v>29/10/2022</c:v>
                </c:pt>
                <c:pt idx="307">
                  <c:v>30/10/2022</c:v>
                </c:pt>
                <c:pt idx="308">
                  <c:v>31/10/2022</c:v>
                </c:pt>
                <c:pt idx="309">
                  <c:v>01/11/2022</c:v>
                </c:pt>
                <c:pt idx="310">
                  <c:v>02/11/2022</c:v>
                </c:pt>
                <c:pt idx="311">
                  <c:v>03/11/2022</c:v>
                </c:pt>
                <c:pt idx="312">
                  <c:v>04/11/2022</c:v>
                </c:pt>
                <c:pt idx="313">
                  <c:v>05/11/2022</c:v>
                </c:pt>
                <c:pt idx="314">
                  <c:v>06/11/2022</c:v>
                </c:pt>
                <c:pt idx="315">
                  <c:v>07/11/2022</c:v>
                </c:pt>
                <c:pt idx="316">
                  <c:v>08/11/2022</c:v>
                </c:pt>
                <c:pt idx="317">
                  <c:v>09/11/2022</c:v>
                </c:pt>
                <c:pt idx="318">
                  <c:v>10/11/2022</c:v>
                </c:pt>
                <c:pt idx="319">
                  <c:v>11/11/2022</c:v>
                </c:pt>
                <c:pt idx="320">
                  <c:v>12/11/2022</c:v>
                </c:pt>
                <c:pt idx="321">
                  <c:v>13/11/2022</c:v>
                </c:pt>
                <c:pt idx="322">
                  <c:v>14/11/2022</c:v>
                </c:pt>
                <c:pt idx="323">
                  <c:v>15/11/2022</c:v>
                </c:pt>
                <c:pt idx="324">
                  <c:v>16/11/2022</c:v>
                </c:pt>
                <c:pt idx="325">
                  <c:v>17/11/2022</c:v>
                </c:pt>
                <c:pt idx="326">
                  <c:v>18/11/2022</c:v>
                </c:pt>
                <c:pt idx="327">
                  <c:v>19/11/2022</c:v>
                </c:pt>
                <c:pt idx="328">
                  <c:v>20/11/2022</c:v>
                </c:pt>
                <c:pt idx="329">
                  <c:v>21/11/2022</c:v>
                </c:pt>
                <c:pt idx="330">
                  <c:v>22/11/2022</c:v>
                </c:pt>
                <c:pt idx="331">
                  <c:v>23/11/2022</c:v>
                </c:pt>
                <c:pt idx="332">
                  <c:v>24/11/2022</c:v>
                </c:pt>
                <c:pt idx="333">
                  <c:v>25/11/2022</c:v>
                </c:pt>
                <c:pt idx="334">
                  <c:v>26/11/2022</c:v>
                </c:pt>
                <c:pt idx="335">
                  <c:v>27/11/2022</c:v>
                </c:pt>
                <c:pt idx="336">
                  <c:v>28/11/2022</c:v>
                </c:pt>
                <c:pt idx="337">
                  <c:v>29/11/2022</c:v>
                </c:pt>
                <c:pt idx="338">
                  <c:v>30/11/2022</c:v>
                </c:pt>
                <c:pt idx="339">
                  <c:v>01/12/2022</c:v>
                </c:pt>
                <c:pt idx="340">
                  <c:v>02/12/2022</c:v>
                </c:pt>
                <c:pt idx="341">
                  <c:v>03/12/2022</c:v>
                </c:pt>
                <c:pt idx="342">
                  <c:v>04/12/2022</c:v>
                </c:pt>
                <c:pt idx="343">
                  <c:v>05/12/2022</c:v>
                </c:pt>
                <c:pt idx="344">
                  <c:v>06/12/2022</c:v>
                </c:pt>
                <c:pt idx="345">
                  <c:v>07/12/2022</c:v>
                </c:pt>
                <c:pt idx="346">
                  <c:v>08/12/2022</c:v>
                </c:pt>
                <c:pt idx="347">
                  <c:v>09/12/2022</c:v>
                </c:pt>
                <c:pt idx="348">
                  <c:v>10/12/2022</c:v>
                </c:pt>
                <c:pt idx="349">
                  <c:v>11/12/2022</c:v>
                </c:pt>
                <c:pt idx="350">
                  <c:v>12/12/2022</c:v>
                </c:pt>
                <c:pt idx="351">
                  <c:v>13/12/2022</c:v>
                </c:pt>
                <c:pt idx="352">
                  <c:v>14/12/2022</c:v>
                </c:pt>
                <c:pt idx="353">
                  <c:v>15/12/2022</c:v>
                </c:pt>
                <c:pt idx="354">
                  <c:v>16/12/2022</c:v>
                </c:pt>
                <c:pt idx="355">
                  <c:v>17/12/2022</c:v>
                </c:pt>
                <c:pt idx="356">
                  <c:v>18/12/2022</c:v>
                </c:pt>
                <c:pt idx="357">
                  <c:v>19/12/2022</c:v>
                </c:pt>
                <c:pt idx="358">
                  <c:v>20/12/2022</c:v>
                </c:pt>
                <c:pt idx="359">
                  <c:v>21/12/2022</c:v>
                </c:pt>
                <c:pt idx="360">
                  <c:v>22/12/2022</c:v>
                </c:pt>
                <c:pt idx="361">
                  <c:v>23/12/2022</c:v>
                </c:pt>
                <c:pt idx="362">
                  <c:v>24/12/2022</c:v>
                </c:pt>
                <c:pt idx="363">
                  <c:v>25/12/2022</c:v>
                </c:pt>
                <c:pt idx="364">
                  <c:v>26/12/2022</c:v>
                </c:pt>
                <c:pt idx="365">
                  <c:v>27/12/2022</c:v>
                </c:pt>
                <c:pt idx="366">
                  <c:v>28/12/2022</c:v>
                </c:pt>
                <c:pt idx="367">
                  <c:v>29/12/2022</c:v>
                </c:pt>
                <c:pt idx="368">
                  <c:v>30/12/2022</c:v>
                </c:pt>
                <c:pt idx="369">
                  <c:v>31/12/2022</c:v>
                </c:pt>
              </c:strCache>
            </c:strRef>
          </c:xVal>
          <c:yVal>
            <c:numRef>
              <c:f>Daily!$I$1:$I$378</c:f>
              <c:numCache>
                <c:formatCode>General</c:formatCode>
                <c:ptCount val="378"/>
                <c:pt idx="3">
                  <c:v>0</c:v>
                </c:pt>
                <c:pt idx="5" formatCode="0.0">
                  <c:v>13.3</c:v>
                </c:pt>
                <c:pt idx="6" formatCode="0.0">
                  <c:v>10.7</c:v>
                </c:pt>
                <c:pt idx="7" formatCode="0.0">
                  <c:v>8.6999999999999993</c:v>
                </c:pt>
                <c:pt idx="8">
                  <c:v>3.1</c:v>
                </c:pt>
                <c:pt idx="13" formatCode="0.0">
                  <c:v>2.7</c:v>
                </c:pt>
                <c:pt idx="15" formatCode="0.0">
                  <c:v>8.9</c:v>
                </c:pt>
                <c:pt idx="16" formatCode="0.0">
                  <c:v>0</c:v>
                </c:pt>
                <c:pt idx="17" formatCode="0.0">
                  <c:v>0.1</c:v>
                </c:pt>
                <c:pt idx="18" formatCode="0.0">
                  <c:v>-1.2</c:v>
                </c:pt>
                <c:pt idx="19" formatCode="0.0">
                  <c:v>1.4</c:v>
                </c:pt>
                <c:pt idx="20" formatCode="0.0">
                  <c:v>3.8</c:v>
                </c:pt>
                <c:pt idx="21" formatCode="0.0">
                  <c:v>1</c:v>
                </c:pt>
                <c:pt idx="23" formatCode="0.0">
                  <c:v>4.8</c:v>
                </c:pt>
                <c:pt idx="24" formatCode="0.0">
                  <c:v>0.6</c:v>
                </c:pt>
                <c:pt idx="25" formatCode="0.0">
                  <c:v>-1.3</c:v>
                </c:pt>
                <c:pt idx="26" formatCode="0.0">
                  <c:v>4.0999999999999996</c:v>
                </c:pt>
                <c:pt idx="27" formatCode="0.0">
                  <c:v>4.7</c:v>
                </c:pt>
                <c:pt idx="28" formatCode="0.0">
                  <c:v>4.5</c:v>
                </c:pt>
                <c:pt idx="29" formatCode="0.0">
                  <c:v>1.8</c:v>
                </c:pt>
                <c:pt idx="30" formatCode="0.0">
                  <c:v>4.2</c:v>
                </c:pt>
                <c:pt idx="31" formatCode="0.0">
                  <c:v>9.4</c:v>
                </c:pt>
                <c:pt idx="32" formatCode="0.0">
                  <c:v>2.9</c:v>
                </c:pt>
                <c:pt idx="33" formatCode="0.0">
                  <c:v>10.3</c:v>
                </c:pt>
                <c:pt idx="34" formatCode="0.0">
                  <c:v>2</c:v>
                </c:pt>
                <c:pt idx="35" formatCode="0.0">
                  <c:v>5.7</c:v>
                </c:pt>
                <c:pt idx="36" formatCode="0.0">
                  <c:v>8.5</c:v>
                </c:pt>
                <c:pt idx="37" formatCode="0.0">
                  <c:v>8.9</c:v>
                </c:pt>
                <c:pt idx="38" formatCode="0.0">
                  <c:v>7.5</c:v>
                </c:pt>
                <c:pt idx="39">
                  <c:v>2.7</c:v>
                </c:pt>
                <c:pt idx="40" formatCode="0.0">
                  <c:v>5</c:v>
                </c:pt>
                <c:pt idx="41" formatCode="0.0">
                  <c:v>8.9</c:v>
                </c:pt>
                <c:pt idx="42" formatCode="0.0">
                  <c:v>3.5</c:v>
                </c:pt>
                <c:pt idx="43" formatCode="0.0">
                  <c:v>11</c:v>
                </c:pt>
                <c:pt idx="44" formatCode="0.0">
                  <c:v>9.1</c:v>
                </c:pt>
                <c:pt idx="45" formatCode="0.0">
                  <c:v>4.7</c:v>
                </c:pt>
                <c:pt idx="46" formatCode="0.0">
                  <c:v>3.7</c:v>
                </c:pt>
                <c:pt idx="47" formatCode="0.0">
                  <c:v>5.4</c:v>
                </c:pt>
                <c:pt idx="48" formatCode="0.0">
                  <c:v>7.7</c:v>
                </c:pt>
                <c:pt idx="49" formatCode="0.0">
                  <c:v>7.3</c:v>
                </c:pt>
                <c:pt idx="50" formatCode="0.0">
                  <c:v>7.6</c:v>
                </c:pt>
                <c:pt idx="51" formatCode="0.0">
                  <c:v>12.1</c:v>
                </c:pt>
                <c:pt idx="52" formatCode="0.0">
                  <c:v>8</c:v>
                </c:pt>
                <c:pt idx="53" formatCode="0.0">
                  <c:v>9.6</c:v>
                </c:pt>
                <c:pt idx="54" formatCode="0.0">
                  <c:v>4.2</c:v>
                </c:pt>
                <c:pt idx="55" formatCode="0.0">
                  <c:v>11.1</c:v>
                </c:pt>
                <c:pt idx="56" formatCode="0.0">
                  <c:v>8.4</c:v>
                </c:pt>
                <c:pt idx="57" formatCode="0.0">
                  <c:v>10.9</c:v>
                </c:pt>
                <c:pt idx="58" formatCode="0.0">
                  <c:v>6.4</c:v>
                </c:pt>
                <c:pt idx="59" formatCode="0.0">
                  <c:v>5</c:v>
                </c:pt>
                <c:pt idx="60" formatCode="0.0">
                  <c:v>6.5</c:v>
                </c:pt>
                <c:pt idx="61" formatCode="0.0">
                  <c:v>4.8</c:v>
                </c:pt>
                <c:pt idx="62" formatCode="0.0">
                  <c:v>5.2</c:v>
                </c:pt>
                <c:pt idx="63" formatCode="0.0">
                  <c:v>8.5</c:v>
                </c:pt>
                <c:pt idx="64" formatCode="0.0">
                  <c:v>7</c:v>
                </c:pt>
                <c:pt idx="65" formatCode="0.0">
                  <c:v>7.1</c:v>
                </c:pt>
                <c:pt idx="66" formatCode="0.0">
                  <c:v>7.9</c:v>
                </c:pt>
                <c:pt idx="67">
                  <c:v>6</c:v>
                </c:pt>
                <c:pt idx="68" formatCode="0.0">
                  <c:v>5.9</c:v>
                </c:pt>
                <c:pt idx="69" formatCode="0.0">
                  <c:v>4.3</c:v>
                </c:pt>
                <c:pt idx="70" formatCode="0.0">
                  <c:v>5.9</c:v>
                </c:pt>
                <c:pt idx="71" formatCode="0.0">
                  <c:v>4.3</c:v>
                </c:pt>
                <c:pt idx="72" formatCode="0.0">
                  <c:v>9.4</c:v>
                </c:pt>
                <c:pt idx="73" formatCode="0.0">
                  <c:v>11.6</c:v>
                </c:pt>
                <c:pt idx="74" formatCode="0.0">
                  <c:v>10</c:v>
                </c:pt>
                <c:pt idx="75" formatCode="0.0">
                  <c:v>9.1</c:v>
                </c:pt>
                <c:pt idx="76" formatCode="0.0">
                  <c:v>9.9</c:v>
                </c:pt>
                <c:pt idx="77" formatCode="0.0">
                  <c:v>7.3</c:v>
                </c:pt>
                <c:pt idx="78" formatCode="0.0">
                  <c:v>9.8000000000000007</c:v>
                </c:pt>
                <c:pt idx="79" formatCode="0.0">
                  <c:v>9.6</c:v>
                </c:pt>
                <c:pt idx="80" formatCode="0.0">
                  <c:v>8.1999999999999993</c:v>
                </c:pt>
                <c:pt idx="81" formatCode="0.0">
                  <c:v>6</c:v>
                </c:pt>
                <c:pt idx="82" formatCode="0.0">
                  <c:v>10.8</c:v>
                </c:pt>
                <c:pt idx="83" formatCode="0.0">
                  <c:v>7.2</c:v>
                </c:pt>
                <c:pt idx="84" formatCode="0.0">
                  <c:v>6.8</c:v>
                </c:pt>
                <c:pt idx="85" formatCode="0.0">
                  <c:v>13.9</c:v>
                </c:pt>
                <c:pt idx="86" formatCode="0.0">
                  <c:v>11.8</c:v>
                </c:pt>
                <c:pt idx="87" formatCode="0.0">
                  <c:v>11</c:v>
                </c:pt>
                <c:pt idx="89" formatCode="0.0">
                  <c:v>10.9</c:v>
                </c:pt>
                <c:pt idx="90" formatCode="0.0">
                  <c:v>6.2</c:v>
                </c:pt>
                <c:pt idx="91" formatCode="0.0">
                  <c:v>7.3</c:v>
                </c:pt>
                <c:pt idx="92" formatCode="0.0">
                  <c:v>8.4</c:v>
                </c:pt>
                <c:pt idx="93" formatCode="0.0">
                  <c:v>6</c:v>
                </c:pt>
                <c:pt idx="94" formatCode="0.0">
                  <c:v>2.7</c:v>
                </c:pt>
                <c:pt idx="95" formatCode="0.0">
                  <c:v>4.7</c:v>
                </c:pt>
                <c:pt idx="96" formatCode="0.0">
                  <c:v>4.5999999999999996</c:v>
                </c:pt>
                <c:pt idx="97" formatCode="0.0">
                  <c:v>6</c:v>
                </c:pt>
                <c:pt idx="98">
                  <c:v>8.5</c:v>
                </c:pt>
                <c:pt idx="99" formatCode="0.0">
                  <c:v>11.9</c:v>
                </c:pt>
                <c:pt idx="100" formatCode="0.0">
                  <c:v>10.3</c:v>
                </c:pt>
                <c:pt idx="101" formatCode="0.0">
                  <c:v>10</c:v>
                </c:pt>
                <c:pt idx="102" formatCode="0.0">
                  <c:v>5.6</c:v>
                </c:pt>
                <c:pt idx="103" formatCode="0.0">
                  <c:v>8</c:v>
                </c:pt>
                <c:pt idx="104" formatCode="0.0">
                  <c:v>8</c:v>
                </c:pt>
                <c:pt idx="105" formatCode="0.0">
                  <c:v>12.2</c:v>
                </c:pt>
                <c:pt idx="106" formatCode="0.0">
                  <c:v>11.9</c:v>
                </c:pt>
                <c:pt idx="107" formatCode="0.0">
                  <c:v>13.8</c:v>
                </c:pt>
                <c:pt idx="108" formatCode="0.0">
                  <c:v>11.5</c:v>
                </c:pt>
                <c:pt idx="109" formatCode="0.0">
                  <c:v>16</c:v>
                </c:pt>
                <c:pt idx="110" formatCode="0.0">
                  <c:v>15.2</c:v>
                </c:pt>
                <c:pt idx="111" formatCode="0.0">
                  <c:v>14</c:v>
                </c:pt>
                <c:pt idx="112" formatCode="0.0">
                  <c:v>13</c:v>
                </c:pt>
                <c:pt idx="113" formatCode="0.0">
                  <c:v>10.3</c:v>
                </c:pt>
                <c:pt idx="114">
                  <c:v>11.7</c:v>
                </c:pt>
                <c:pt idx="115" formatCode="0.0">
                  <c:v>12.5</c:v>
                </c:pt>
                <c:pt idx="116" formatCode="0.0">
                  <c:v>11.5</c:v>
                </c:pt>
                <c:pt idx="117" formatCode="0.0">
                  <c:v>13.3</c:v>
                </c:pt>
                <c:pt idx="118" formatCode="0.0">
                  <c:v>12.1</c:v>
                </c:pt>
                <c:pt idx="119" formatCode="0.0">
                  <c:v>10.6</c:v>
                </c:pt>
                <c:pt idx="120" formatCode="0.0">
                  <c:v>9.8000000000000007</c:v>
                </c:pt>
                <c:pt idx="121" formatCode="0.0">
                  <c:v>8.6</c:v>
                </c:pt>
                <c:pt idx="122" formatCode="0.0">
                  <c:v>9.1999999999999993</c:v>
                </c:pt>
                <c:pt idx="123" formatCode="0.0">
                  <c:v>9.4</c:v>
                </c:pt>
                <c:pt idx="124" formatCode="0.0">
                  <c:v>10.4</c:v>
                </c:pt>
                <c:pt idx="125" formatCode="0.0">
                  <c:v>11.3</c:v>
                </c:pt>
                <c:pt idx="126" formatCode="0.0">
                  <c:v>11.9</c:v>
                </c:pt>
                <c:pt idx="128">
                  <c:v>12.2</c:v>
                </c:pt>
                <c:pt idx="129" formatCode="0.0">
                  <c:v>14.8</c:v>
                </c:pt>
                <c:pt idx="130" formatCode="0.0">
                  <c:v>14.9</c:v>
                </c:pt>
                <c:pt idx="131" formatCode="0.0">
                  <c:v>15</c:v>
                </c:pt>
                <c:pt idx="132" formatCode="0.0">
                  <c:v>11.5</c:v>
                </c:pt>
                <c:pt idx="133" formatCode="0.0">
                  <c:v>15.2</c:v>
                </c:pt>
                <c:pt idx="134" formatCode="0.0">
                  <c:v>13.9</c:v>
                </c:pt>
                <c:pt idx="135" formatCode="0.0">
                  <c:v>12.3</c:v>
                </c:pt>
                <c:pt idx="136" formatCode="0.0">
                  <c:v>14.8</c:v>
                </c:pt>
                <c:pt idx="137" formatCode="0.0">
                  <c:v>13.9</c:v>
                </c:pt>
                <c:pt idx="138" formatCode="0.0">
                  <c:v>15.9</c:v>
                </c:pt>
                <c:pt idx="139" formatCode="0.0">
                  <c:v>16.5</c:v>
                </c:pt>
                <c:pt idx="140" formatCode="0.0">
                  <c:v>17.399999999999999</c:v>
                </c:pt>
                <c:pt idx="143" formatCode="0.0">
                  <c:v>14.3</c:v>
                </c:pt>
                <c:pt idx="144">
                  <c:v>12</c:v>
                </c:pt>
                <c:pt idx="145" formatCode="0.0">
                  <c:v>14.5</c:v>
                </c:pt>
                <c:pt idx="146" formatCode="0.0">
                  <c:v>18.2</c:v>
                </c:pt>
                <c:pt idx="147" formatCode="0.0">
                  <c:v>15.7</c:v>
                </c:pt>
                <c:pt idx="149" formatCode="0.0">
                  <c:v>12.9</c:v>
                </c:pt>
                <c:pt idx="150" formatCode="0.0">
                  <c:v>15.4</c:v>
                </c:pt>
                <c:pt idx="152" formatCode="0.0">
                  <c:v>13.5</c:v>
                </c:pt>
                <c:pt idx="153" formatCode="0.0">
                  <c:v>15.2</c:v>
                </c:pt>
                <c:pt idx="154" formatCode="0.0">
                  <c:v>13.2</c:v>
                </c:pt>
                <c:pt idx="156" formatCode="0.0">
                  <c:v>13.9</c:v>
                </c:pt>
                <c:pt idx="157" formatCode="0.0">
                  <c:v>16.399999999999999</c:v>
                </c:pt>
                <c:pt idx="158" formatCode="0.0">
                  <c:v>18.100000000000001</c:v>
                </c:pt>
                <c:pt idx="159">
                  <c:v>12.3</c:v>
                </c:pt>
                <c:pt idx="163" formatCode="0.0">
                  <c:v>17.399999999999999</c:v>
                </c:pt>
                <c:pt idx="164" formatCode="0.0">
                  <c:v>17.2</c:v>
                </c:pt>
                <c:pt idx="166" formatCode="0.0">
                  <c:v>17.399999999999999</c:v>
                </c:pt>
                <c:pt idx="167" formatCode="0.0">
                  <c:v>16.7</c:v>
                </c:pt>
                <c:pt idx="168" formatCode="0.0">
                  <c:v>15.4</c:v>
                </c:pt>
                <c:pt idx="169" formatCode="0.0">
                  <c:v>18</c:v>
                </c:pt>
                <c:pt idx="170" formatCode="0.0">
                  <c:v>22.4</c:v>
                </c:pt>
                <c:pt idx="172" formatCode="0.0">
                  <c:v>25</c:v>
                </c:pt>
                <c:pt idx="173" formatCode="0.0">
                  <c:v>17.100000000000001</c:v>
                </c:pt>
                <c:pt idx="174" formatCode="0.0">
                  <c:v>15.7</c:v>
                </c:pt>
                <c:pt idx="175">
                  <c:v>16.100000000000001</c:v>
                </c:pt>
                <c:pt idx="176" formatCode="0.0">
                  <c:v>18</c:v>
                </c:pt>
                <c:pt idx="177" formatCode="0.0">
                  <c:v>22.6</c:v>
                </c:pt>
                <c:pt idx="178" formatCode="0.0">
                  <c:v>18.899999999999999</c:v>
                </c:pt>
                <c:pt idx="179" formatCode="0.0">
                  <c:v>18.7</c:v>
                </c:pt>
                <c:pt idx="180" formatCode="0.0">
                  <c:v>17.5</c:v>
                </c:pt>
                <c:pt idx="182" formatCode="0.0">
                  <c:v>15.7</c:v>
                </c:pt>
                <c:pt idx="183" formatCode="0.0">
                  <c:v>15.6</c:v>
                </c:pt>
                <c:pt idx="184" formatCode="0.0">
                  <c:v>16.899999999999999</c:v>
                </c:pt>
                <c:pt idx="185" formatCode="0.0">
                  <c:v>17</c:v>
                </c:pt>
                <c:pt idx="186" formatCode="0.0">
                  <c:v>17.7</c:v>
                </c:pt>
                <c:pt idx="189">
                  <c:v>19.2</c:v>
                </c:pt>
                <c:pt idx="190" formatCode="0.0">
                  <c:v>17.100000000000001</c:v>
                </c:pt>
                <c:pt idx="191" formatCode="0.0">
                  <c:v>19.899999999999999</c:v>
                </c:pt>
                <c:pt idx="192" formatCode="0.0">
                  <c:v>18.5</c:v>
                </c:pt>
                <c:pt idx="193" formatCode="0.0">
                  <c:v>22</c:v>
                </c:pt>
                <c:pt idx="194" formatCode="0.0">
                  <c:v>19.399999999999999</c:v>
                </c:pt>
                <c:pt idx="195" formatCode="0.0">
                  <c:v>21</c:v>
                </c:pt>
                <c:pt idx="196" formatCode="0.0">
                  <c:v>25.7</c:v>
                </c:pt>
                <c:pt idx="197" formatCode="0.0">
                  <c:v>23.3</c:v>
                </c:pt>
                <c:pt idx="198" formatCode="0.0">
                  <c:v>21.4</c:v>
                </c:pt>
                <c:pt idx="199" formatCode="0.0">
                  <c:v>20.2</c:v>
                </c:pt>
                <c:pt idx="200" formatCode="0.0">
                  <c:v>20.3</c:v>
                </c:pt>
                <c:pt idx="201" formatCode="0.0">
                  <c:v>19.100000000000001</c:v>
                </c:pt>
                <c:pt idx="202" formatCode="0.0">
                  <c:v>24.5</c:v>
                </c:pt>
                <c:pt idx="203" formatCode="0.0">
                  <c:v>27.3</c:v>
                </c:pt>
                <c:pt idx="204" formatCode="0.0">
                  <c:v>32.200000000000003</c:v>
                </c:pt>
                <c:pt idx="205">
                  <c:v>22.4</c:v>
                </c:pt>
                <c:pt idx="206" formatCode="0.0">
                  <c:v>19.5</c:v>
                </c:pt>
                <c:pt idx="207" formatCode="0.0">
                  <c:v>20</c:v>
                </c:pt>
                <c:pt idx="208" formatCode="0.0">
                  <c:v>20.3</c:v>
                </c:pt>
                <c:pt idx="209" formatCode="0.0">
                  <c:v>20.2</c:v>
                </c:pt>
                <c:pt idx="210" formatCode="0.0">
                  <c:v>18.3</c:v>
                </c:pt>
                <c:pt idx="211" formatCode="0.0">
                  <c:v>15.5</c:v>
                </c:pt>
                <c:pt idx="213" formatCode="0.0">
                  <c:v>18.399999999999999</c:v>
                </c:pt>
                <c:pt idx="214" formatCode="0.0">
                  <c:v>20.9</c:v>
                </c:pt>
                <c:pt idx="215" formatCode="0.0">
                  <c:v>19.8</c:v>
                </c:pt>
                <c:pt idx="216" formatCode="0.0">
                  <c:v>19.899999999999999</c:v>
                </c:pt>
                <c:pt idx="217" formatCode="0.0">
                  <c:v>18.3</c:v>
                </c:pt>
                <c:pt idx="239" formatCode="0.0">
                  <c:v>22</c:v>
                </c:pt>
                <c:pt idx="240" formatCode="0.0">
                  <c:v>22</c:v>
                </c:pt>
                <c:pt idx="241" formatCode="0.0">
                  <c:v>18.100000000000001</c:v>
                </c:pt>
                <c:pt idx="242" formatCode="0.0">
                  <c:v>17.3</c:v>
                </c:pt>
                <c:pt idx="243" formatCode="0.0">
                  <c:v>19</c:v>
                </c:pt>
                <c:pt idx="244" formatCode="0.0">
                  <c:v>19.600000000000001</c:v>
                </c:pt>
                <c:pt idx="248" formatCode="0.0">
                  <c:v>18.2</c:v>
                </c:pt>
                <c:pt idx="249" formatCode="0.0">
                  <c:v>16.8</c:v>
                </c:pt>
                <c:pt idx="250" formatCode="0.0">
                  <c:v>19.3</c:v>
                </c:pt>
                <c:pt idx="251">
                  <c:v>19.100000000000001</c:v>
                </c:pt>
                <c:pt idx="252" formatCode="0.0">
                  <c:v>19.3</c:v>
                </c:pt>
                <c:pt idx="253" formatCode="0.0">
                  <c:v>18.399999999999999</c:v>
                </c:pt>
                <c:pt idx="254" formatCode="0.0">
                  <c:v>17.8</c:v>
                </c:pt>
                <c:pt idx="255" formatCode="0.0">
                  <c:v>16.399999999999999</c:v>
                </c:pt>
                <c:pt idx="260" formatCode="0.0">
                  <c:v>15</c:v>
                </c:pt>
                <c:pt idx="261" formatCode="0.0">
                  <c:v>14.7</c:v>
                </c:pt>
                <c:pt idx="262" formatCode="0.0">
                  <c:v>15.2</c:v>
                </c:pt>
                <c:pt idx="263" formatCode="0.0">
                  <c:v>13.2</c:v>
                </c:pt>
                <c:pt idx="264" formatCode="0.0">
                  <c:v>13.2</c:v>
                </c:pt>
                <c:pt idx="265" formatCode="0.0">
                  <c:v>14.2</c:v>
                </c:pt>
                <c:pt idx="266" formatCode="0.0">
                  <c:v>13.4</c:v>
                </c:pt>
                <c:pt idx="267">
                  <c:v>14.5</c:v>
                </c:pt>
                <c:pt idx="268" formatCode="0.0">
                  <c:v>16.100000000000001</c:v>
                </c:pt>
                <c:pt idx="269" formatCode="0.0">
                  <c:v>15.6</c:v>
                </c:pt>
                <c:pt idx="270" formatCode="0.0">
                  <c:v>15.4</c:v>
                </c:pt>
                <c:pt idx="271" formatCode="0.0">
                  <c:v>14</c:v>
                </c:pt>
                <c:pt idx="272" formatCode="0.0">
                  <c:v>13.7</c:v>
                </c:pt>
                <c:pt idx="273" formatCode="0.0">
                  <c:v>13.9</c:v>
                </c:pt>
                <c:pt idx="274" formatCode="0.0">
                  <c:v>11.9</c:v>
                </c:pt>
                <c:pt idx="275" formatCode="0.0">
                  <c:v>11.9</c:v>
                </c:pt>
                <c:pt idx="276" formatCode="0.0">
                  <c:v>10</c:v>
                </c:pt>
                <c:pt idx="277" formatCode="0.0">
                  <c:v>11.1</c:v>
                </c:pt>
                <c:pt idx="278" formatCode="0.0">
                  <c:v>16</c:v>
                </c:pt>
                <c:pt idx="279" formatCode="0.0">
                  <c:v>13.8</c:v>
                </c:pt>
                <c:pt idx="280" formatCode="0.0">
                  <c:v>11.4</c:v>
                </c:pt>
                <c:pt idx="281">
                  <c:v>15.2</c:v>
                </c:pt>
                <c:pt idx="282" formatCode="0.0">
                  <c:v>18</c:v>
                </c:pt>
                <c:pt idx="283" formatCode="0.0">
                  <c:v>14</c:v>
                </c:pt>
                <c:pt idx="284" formatCode="0.0">
                  <c:v>15.5</c:v>
                </c:pt>
                <c:pt idx="285" formatCode="0.0">
                  <c:v>11.4</c:v>
                </c:pt>
                <c:pt idx="286" formatCode="0.0">
                  <c:v>11.8</c:v>
                </c:pt>
                <c:pt idx="287" formatCode="0.0">
                  <c:v>12.1</c:v>
                </c:pt>
                <c:pt idx="288" formatCode="0.0">
                  <c:v>9.3000000000000007</c:v>
                </c:pt>
                <c:pt idx="289" formatCode="0.0">
                  <c:v>11.4</c:v>
                </c:pt>
                <c:pt idx="290" formatCode="0.0">
                  <c:v>11</c:v>
                </c:pt>
                <c:pt idx="291" formatCode="0.0">
                  <c:v>12.3</c:v>
                </c:pt>
                <c:pt idx="292" formatCode="0.0">
                  <c:v>14.2</c:v>
                </c:pt>
                <c:pt idx="293" formatCode="0.0">
                  <c:v>13.6</c:v>
                </c:pt>
                <c:pt idx="294" formatCode="0.0">
                  <c:v>15.1</c:v>
                </c:pt>
                <c:pt idx="295" formatCode="0.0">
                  <c:v>6.7</c:v>
                </c:pt>
                <c:pt idx="296" formatCode="0.0">
                  <c:v>13.5</c:v>
                </c:pt>
                <c:pt idx="297">
                  <c:v>14.5</c:v>
                </c:pt>
                <c:pt idx="298" formatCode="0.0">
                  <c:v>15.7</c:v>
                </c:pt>
                <c:pt idx="299" formatCode="0.0">
                  <c:v>13.6</c:v>
                </c:pt>
                <c:pt idx="300" formatCode="0.0">
                  <c:v>14.5</c:v>
                </c:pt>
                <c:pt idx="301" formatCode="0.0">
                  <c:v>13.2</c:v>
                </c:pt>
                <c:pt idx="302" formatCode="0.0">
                  <c:v>12.6</c:v>
                </c:pt>
                <c:pt idx="303" formatCode="0.0">
                  <c:v>16.5</c:v>
                </c:pt>
                <c:pt idx="304" formatCode="0.0">
                  <c:v>15.4</c:v>
                </c:pt>
                <c:pt idx="305" formatCode="0.0">
                  <c:v>16.399999999999999</c:v>
                </c:pt>
                <c:pt idx="306" formatCode="0.0">
                  <c:v>15.2</c:v>
                </c:pt>
                <c:pt idx="307" formatCode="0.0">
                  <c:v>15.3</c:v>
                </c:pt>
                <c:pt idx="308" formatCode="0.0">
                  <c:v>13.3</c:v>
                </c:pt>
                <c:pt idx="309" formatCode="0.0">
                  <c:v>12.8</c:v>
                </c:pt>
                <c:pt idx="310" formatCode="0.0">
                  <c:v>11.6</c:v>
                </c:pt>
                <c:pt idx="311" formatCode="0.0">
                  <c:v>9.6999999999999993</c:v>
                </c:pt>
                <c:pt idx="312">
                  <c:v>7.1</c:v>
                </c:pt>
                <c:pt idx="313" formatCode="0.0">
                  <c:v>9</c:v>
                </c:pt>
                <c:pt idx="314" formatCode="0.0">
                  <c:v>12.2</c:v>
                </c:pt>
                <c:pt idx="315" formatCode="0.0">
                  <c:v>13.1</c:v>
                </c:pt>
                <c:pt idx="316" formatCode="0.0">
                  <c:v>12.5</c:v>
                </c:pt>
                <c:pt idx="317" formatCode="0.0">
                  <c:v>11.4</c:v>
                </c:pt>
                <c:pt idx="318" formatCode="0.0">
                  <c:v>12.9</c:v>
                </c:pt>
                <c:pt idx="319" formatCode="0.0">
                  <c:v>14.9</c:v>
                </c:pt>
                <c:pt idx="320" formatCode="0.0">
                  <c:v>12</c:v>
                </c:pt>
                <c:pt idx="321" formatCode="0.0">
                  <c:v>12</c:v>
                </c:pt>
                <c:pt idx="322" formatCode="0.0">
                  <c:v>11</c:v>
                </c:pt>
                <c:pt idx="323" formatCode="0.0">
                  <c:v>11.7</c:v>
                </c:pt>
                <c:pt idx="324" formatCode="0.0">
                  <c:v>8.5</c:v>
                </c:pt>
                <c:pt idx="325" formatCode="0.0">
                  <c:v>8.8000000000000007</c:v>
                </c:pt>
                <c:pt idx="326" formatCode="0.0">
                  <c:v>8.8000000000000007</c:v>
                </c:pt>
                <c:pt idx="327" formatCode="0.0">
                  <c:v>7.6</c:v>
                </c:pt>
                <c:pt idx="328">
                  <c:v>7.2</c:v>
                </c:pt>
                <c:pt idx="329" formatCode="0.0">
                  <c:v>7.2</c:v>
                </c:pt>
                <c:pt idx="330" formatCode="0.0">
                  <c:v>5.2</c:v>
                </c:pt>
                <c:pt idx="331" formatCode="0.0">
                  <c:v>9.8000000000000007</c:v>
                </c:pt>
                <c:pt idx="332" formatCode="0.0">
                  <c:v>8.1</c:v>
                </c:pt>
                <c:pt idx="333" formatCode="0.0">
                  <c:v>7.5</c:v>
                </c:pt>
                <c:pt idx="334" formatCode="0.0">
                  <c:v>8.8000000000000007</c:v>
                </c:pt>
                <c:pt idx="335" formatCode="0.0">
                  <c:v>11.4</c:v>
                </c:pt>
                <c:pt idx="337" formatCode="0.0">
                  <c:v>5.4</c:v>
                </c:pt>
                <c:pt idx="338" formatCode="0.0">
                  <c:v>5.5</c:v>
                </c:pt>
                <c:pt idx="339" formatCode="0.0">
                  <c:v>3.5</c:v>
                </c:pt>
                <c:pt idx="340" formatCode="0.0">
                  <c:v>1.8</c:v>
                </c:pt>
                <c:pt idx="341" formatCode="0.0">
                  <c:v>4.5</c:v>
                </c:pt>
                <c:pt idx="342">
                  <c:v>3.5</c:v>
                </c:pt>
                <c:pt idx="343" formatCode="0.0">
                  <c:v>5.2</c:v>
                </c:pt>
                <c:pt idx="344" formatCode="0.0">
                  <c:v>4.0999999999999996</c:v>
                </c:pt>
                <c:pt idx="345" formatCode="0.0">
                  <c:v>-0.3</c:v>
                </c:pt>
                <c:pt idx="346" formatCode="0.0">
                  <c:v>-2.4</c:v>
                </c:pt>
                <c:pt idx="347" formatCode="0.0">
                  <c:v>-0.7</c:v>
                </c:pt>
                <c:pt idx="348" formatCode="0.0">
                  <c:v>-2.1</c:v>
                </c:pt>
                <c:pt idx="349" formatCode="0.0">
                  <c:v>-3.7</c:v>
                </c:pt>
                <c:pt idx="350" formatCode="0.0">
                  <c:v>-0.8</c:v>
                </c:pt>
                <c:pt idx="351" formatCode="0.0">
                  <c:v>-2.9</c:v>
                </c:pt>
                <c:pt idx="352" formatCode="0.0">
                  <c:v>-3.5</c:v>
                </c:pt>
                <c:pt idx="354" formatCode="0.0">
                  <c:v>-5.3</c:v>
                </c:pt>
                <c:pt idx="355" formatCode="0.0">
                  <c:v>0.3</c:v>
                </c:pt>
                <c:pt idx="356" formatCode="0.0">
                  <c:v>1.8</c:v>
                </c:pt>
                <c:pt idx="357" formatCode="0.0">
                  <c:v>12.6</c:v>
                </c:pt>
                <c:pt idx="358">
                  <c:v>7</c:v>
                </c:pt>
                <c:pt idx="359" formatCode="0.0">
                  <c:v>8.5</c:v>
                </c:pt>
                <c:pt idx="360" formatCode="0.0">
                  <c:v>5.3</c:v>
                </c:pt>
                <c:pt idx="361" formatCode="0.0">
                  <c:v>7.7</c:v>
                </c:pt>
                <c:pt idx="362" formatCode="0.0">
                  <c:v>5.6</c:v>
                </c:pt>
                <c:pt idx="363" formatCode="0.0">
                  <c:v>10.3</c:v>
                </c:pt>
                <c:pt idx="364" formatCode="0.0">
                  <c:v>2.7</c:v>
                </c:pt>
                <c:pt idx="365" formatCode="0.0">
                  <c:v>5.8</c:v>
                </c:pt>
                <c:pt idx="366" formatCode="0.0">
                  <c:v>10</c:v>
                </c:pt>
                <c:pt idx="367" formatCode="0.0">
                  <c:v>7.4</c:v>
                </c:pt>
                <c:pt idx="368" formatCode="0.0">
                  <c:v>8.6999999999999993</c:v>
                </c:pt>
                <c:pt idx="369" formatCode="0.0">
                  <c:v>12.6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59-4C8A-831C-5DD54DE9F8E4}"/>
            </c:ext>
          </c:extLst>
        </c:ser>
        <c:ser>
          <c:idx val="2"/>
          <c:order val="2"/>
          <c:tx>
            <c:v>Diff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Daily!$A$1:$A$378</c:f>
              <c:strCache>
                <c:ptCount val="370"/>
                <c:pt idx="0">
                  <c:v> RADCLIFFE METEOROLOGICAL STATION, OXFORD </c:v>
                </c:pt>
                <c:pt idx="4">
                  <c:v>Day</c:v>
                </c:pt>
                <c:pt idx="5">
                  <c:v>01/01/2022</c:v>
                </c:pt>
                <c:pt idx="6">
                  <c:v>02/01/2022</c:v>
                </c:pt>
                <c:pt idx="7">
                  <c:v>03/01/2022</c:v>
                </c:pt>
                <c:pt idx="8">
                  <c:v>04/01/2022</c:v>
                </c:pt>
                <c:pt idx="9">
                  <c:v>05/01/2022</c:v>
                </c:pt>
                <c:pt idx="10">
                  <c:v>06/01/2022</c:v>
                </c:pt>
                <c:pt idx="11">
                  <c:v>07/01/2022</c:v>
                </c:pt>
                <c:pt idx="12">
                  <c:v>08/01/2022</c:v>
                </c:pt>
                <c:pt idx="13">
                  <c:v>09/01/2022</c:v>
                </c:pt>
                <c:pt idx="14">
                  <c:v>10/01/2022</c:v>
                </c:pt>
                <c:pt idx="15">
                  <c:v>11/01/2022</c:v>
                </c:pt>
                <c:pt idx="16">
                  <c:v>12/01/2022</c:v>
                </c:pt>
                <c:pt idx="17">
                  <c:v>13/01/2022</c:v>
                </c:pt>
                <c:pt idx="18">
                  <c:v>14/01/2022</c:v>
                </c:pt>
                <c:pt idx="19">
                  <c:v>15/01/2022</c:v>
                </c:pt>
                <c:pt idx="20">
                  <c:v>16/01/2022</c:v>
                </c:pt>
                <c:pt idx="21">
                  <c:v>17/01/2022</c:v>
                </c:pt>
                <c:pt idx="22">
                  <c:v>18/01/2022</c:v>
                </c:pt>
                <c:pt idx="23">
                  <c:v>19/01/2022</c:v>
                </c:pt>
                <c:pt idx="24">
                  <c:v>20/01/2022</c:v>
                </c:pt>
                <c:pt idx="25">
                  <c:v>21/01/2022</c:v>
                </c:pt>
                <c:pt idx="26">
                  <c:v>22/01/2022</c:v>
                </c:pt>
                <c:pt idx="27">
                  <c:v>23/01/2022</c:v>
                </c:pt>
                <c:pt idx="28">
                  <c:v>24/01/2022</c:v>
                </c:pt>
                <c:pt idx="29">
                  <c:v>25/01/2022</c:v>
                </c:pt>
                <c:pt idx="30">
                  <c:v>26/01/2022</c:v>
                </c:pt>
                <c:pt idx="31">
                  <c:v>27/01/2022</c:v>
                </c:pt>
                <c:pt idx="32">
                  <c:v>28/01/2022</c:v>
                </c:pt>
                <c:pt idx="33">
                  <c:v>29/01/2022</c:v>
                </c:pt>
                <c:pt idx="34">
                  <c:v>30/01/2022</c:v>
                </c:pt>
                <c:pt idx="35">
                  <c:v>31/01/2022</c:v>
                </c:pt>
                <c:pt idx="36">
                  <c:v>01/02/2022</c:v>
                </c:pt>
                <c:pt idx="37">
                  <c:v>02/02/2022</c:v>
                </c:pt>
                <c:pt idx="38">
                  <c:v>03/02/2022</c:v>
                </c:pt>
                <c:pt idx="39">
                  <c:v>04/02/2022</c:v>
                </c:pt>
                <c:pt idx="40">
                  <c:v>05/02/2022</c:v>
                </c:pt>
                <c:pt idx="41">
                  <c:v>06/02/2022</c:v>
                </c:pt>
                <c:pt idx="42">
                  <c:v>07/02/2022</c:v>
                </c:pt>
                <c:pt idx="43">
                  <c:v>08/02/2022</c:v>
                </c:pt>
                <c:pt idx="44">
                  <c:v>09/02/2022</c:v>
                </c:pt>
                <c:pt idx="45">
                  <c:v>10/02/2022</c:v>
                </c:pt>
                <c:pt idx="46">
                  <c:v>11/02/2022</c:v>
                </c:pt>
                <c:pt idx="47">
                  <c:v>12/02/2022</c:v>
                </c:pt>
                <c:pt idx="48">
                  <c:v>13/02/2022</c:v>
                </c:pt>
                <c:pt idx="49">
                  <c:v>14/02/2022</c:v>
                </c:pt>
                <c:pt idx="50">
                  <c:v>15/02/2022</c:v>
                </c:pt>
                <c:pt idx="51">
                  <c:v>16/02/2022</c:v>
                </c:pt>
                <c:pt idx="52">
                  <c:v>17/02/2022</c:v>
                </c:pt>
                <c:pt idx="53">
                  <c:v>18/02/2022</c:v>
                </c:pt>
                <c:pt idx="54">
                  <c:v>19/02/2022</c:v>
                </c:pt>
                <c:pt idx="55">
                  <c:v>20/02/2022</c:v>
                </c:pt>
                <c:pt idx="56">
                  <c:v>21/02/2022</c:v>
                </c:pt>
                <c:pt idx="57">
                  <c:v>22/02/2022</c:v>
                </c:pt>
                <c:pt idx="58">
                  <c:v>23/02/2022</c:v>
                </c:pt>
                <c:pt idx="59">
                  <c:v>24/02/2022</c:v>
                </c:pt>
                <c:pt idx="60">
                  <c:v>25/02/2022</c:v>
                </c:pt>
                <c:pt idx="61">
                  <c:v>26/02/2022</c:v>
                </c:pt>
                <c:pt idx="62">
                  <c:v>27/02/2022</c:v>
                </c:pt>
                <c:pt idx="63">
                  <c:v>28/02/2022</c:v>
                </c:pt>
                <c:pt idx="64">
                  <c:v>01/03/2022</c:v>
                </c:pt>
                <c:pt idx="65">
                  <c:v>02/03/2022</c:v>
                </c:pt>
                <c:pt idx="66">
                  <c:v>03/03/2022</c:v>
                </c:pt>
                <c:pt idx="67">
                  <c:v>04/03/2022</c:v>
                </c:pt>
                <c:pt idx="68">
                  <c:v>05/03/2022</c:v>
                </c:pt>
                <c:pt idx="69">
                  <c:v>06/03/2022</c:v>
                </c:pt>
                <c:pt idx="70">
                  <c:v>07/03/2022</c:v>
                </c:pt>
                <c:pt idx="71">
                  <c:v>08/03/2022</c:v>
                </c:pt>
                <c:pt idx="72">
                  <c:v>09/03/2022</c:v>
                </c:pt>
                <c:pt idx="73">
                  <c:v>10/03/2022</c:v>
                </c:pt>
                <c:pt idx="74">
                  <c:v>11/03/2022</c:v>
                </c:pt>
                <c:pt idx="75">
                  <c:v>12/03/2022</c:v>
                </c:pt>
                <c:pt idx="76">
                  <c:v>13/03/2022</c:v>
                </c:pt>
                <c:pt idx="77">
                  <c:v>14/03/2022</c:v>
                </c:pt>
                <c:pt idx="78">
                  <c:v>15/03/2022</c:v>
                </c:pt>
                <c:pt idx="79">
                  <c:v>16/03/2022</c:v>
                </c:pt>
                <c:pt idx="80">
                  <c:v>17/03/2022</c:v>
                </c:pt>
                <c:pt idx="81">
                  <c:v>18/03/2022</c:v>
                </c:pt>
                <c:pt idx="82">
                  <c:v>19/03/2022</c:v>
                </c:pt>
                <c:pt idx="83">
                  <c:v>20/03/2022</c:v>
                </c:pt>
                <c:pt idx="84">
                  <c:v>21/03/2022</c:v>
                </c:pt>
                <c:pt idx="85">
                  <c:v>22/03/2022</c:v>
                </c:pt>
                <c:pt idx="86">
                  <c:v>23/03/2022</c:v>
                </c:pt>
                <c:pt idx="87">
                  <c:v>24/03/2022</c:v>
                </c:pt>
                <c:pt idx="88">
                  <c:v>25/03/2022</c:v>
                </c:pt>
                <c:pt idx="89">
                  <c:v>26/03/2022</c:v>
                </c:pt>
                <c:pt idx="90">
                  <c:v>27/03/2022</c:v>
                </c:pt>
                <c:pt idx="91">
                  <c:v>28/03/2022</c:v>
                </c:pt>
                <c:pt idx="92">
                  <c:v>29/03/2022</c:v>
                </c:pt>
                <c:pt idx="93">
                  <c:v>30/03/2022</c:v>
                </c:pt>
                <c:pt idx="94">
                  <c:v>31/03/2022</c:v>
                </c:pt>
                <c:pt idx="95">
                  <c:v>01/04/2022</c:v>
                </c:pt>
                <c:pt idx="96">
                  <c:v>02/04/2022</c:v>
                </c:pt>
                <c:pt idx="97">
                  <c:v>03/04/2022</c:v>
                </c:pt>
                <c:pt idx="98">
                  <c:v>04/04/2022</c:v>
                </c:pt>
                <c:pt idx="99">
                  <c:v>05/04/2022</c:v>
                </c:pt>
                <c:pt idx="100">
                  <c:v>06/04/2022</c:v>
                </c:pt>
                <c:pt idx="101">
                  <c:v>07/04/2022</c:v>
                </c:pt>
                <c:pt idx="102">
                  <c:v>08/04/2022</c:v>
                </c:pt>
                <c:pt idx="103">
                  <c:v>09/04/2022</c:v>
                </c:pt>
                <c:pt idx="104">
                  <c:v>10/04/2022</c:v>
                </c:pt>
                <c:pt idx="105">
                  <c:v>11/04/2022</c:v>
                </c:pt>
                <c:pt idx="106">
                  <c:v>12/04/2022</c:v>
                </c:pt>
                <c:pt idx="107">
                  <c:v>13/04/2022</c:v>
                </c:pt>
                <c:pt idx="108">
                  <c:v>14/04/2022</c:v>
                </c:pt>
                <c:pt idx="109">
                  <c:v>15/04/2022</c:v>
                </c:pt>
                <c:pt idx="110">
                  <c:v>16/04/2022</c:v>
                </c:pt>
                <c:pt idx="111">
                  <c:v>17/04/2022</c:v>
                </c:pt>
                <c:pt idx="112">
                  <c:v>18/04/2022</c:v>
                </c:pt>
                <c:pt idx="113">
                  <c:v>19/04/2022</c:v>
                </c:pt>
                <c:pt idx="114">
                  <c:v>20/04/2022</c:v>
                </c:pt>
                <c:pt idx="115">
                  <c:v>21/04/2022</c:v>
                </c:pt>
                <c:pt idx="116">
                  <c:v>22/04/2022</c:v>
                </c:pt>
                <c:pt idx="117">
                  <c:v>23/04/2022</c:v>
                </c:pt>
                <c:pt idx="118">
                  <c:v>24/04/2022</c:v>
                </c:pt>
                <c:pt idx="119">
                  <c:v>25/04/2022</c:v>
                </c:pt>
                <c:pt idx="120">
                  <c:v>26/04/2022</c:v>
                </c:pt>
                <c:pt idx="121">
                  <c:v>27/04/2022</c:v>
                </c:pt>
                <c:pt idx="122">
                  <c:v>28/04/2022</c:v>
                </c:pt>
                <c:pt idx="123">
                  <c:v>29/04/2022</c:v>
                </c:pt>
                <c:pt idx="124">
                  <c:v>30/04/2022</c:v>
                </c:pt>
                <c:pt idx="125">
                  <c:v>01/05/2022</c:v>
                </c:pt>
                <c:pt idx="126">
                  <c:v>02/05/2022</c:v>
                </c:pt>
                <c:pt idx="127">
                  <c:v>03/05/2022</c:v>
                </c:pt>
                <c:pt idx="128">
                  <c:v>04/05/2022</c:v>
                </c:pt>
                <c:pt idx="129">
                  <c:v>05/05/2022</c:v>
                </c:pt>
                <c:pt idx="130">
                  <c:v>06/05/2022</c:v>
                </c:pt>
                <c:pt idx="131">
                  <c:v>07/05/2022</c:v>
                </c:pt>
                <c:pt idx="132">
                  <c:v>08/05/2022</c:v>
                </c:pt>
                <c:pt idx="133">
                  <c:v>09/05/2022</c:v>
                </c:pt>
                <c:pt idx="134">
                  <c:v>10/05/2022</c:v>
                </c:pt>
                <c:pt idx="135">
                  <c:v>11/05/2022</c:v>
                </c:pt>
                <c:pt idx="136">
                  <c:v>12/05/2022</c:v>
                </c:pt>
                <c:pt idx="137">
                  <c:v>13/05/2022</c:v>
                </c:pt>
                <c:pt idx="138">
                  <c:v>14/05/2022</c:v>
                </c:pt>
                <c:pt idx="139">
                  <c:v>15/05/2022</c:v>
                </c:pt>
                <c:pt idx="140">
                  <c:v>16/05/2022</c:v>
                </c:pt>
                <c:pt idx="141">
                  <c:v>17/05/2022</c:v>
                </c:pt>
                <c:pt idx="142">
                  <c:v>18/05/2022</c:v>
                </c:pt>
                <c:pt idx="143">
                  <c:v>19/05/2022</c:v>
                </c:pt>
                <c:pt idx="144">
                  <c:v>20/05/2022</c:v>
                </c:pt>
                <c:pt idx="145">
                  <c:v>21/05/2022</c:v>
                </c:pt>
                <c:pt idx="146">
                  <c:v>22/05/2022</c:v>
                </c:pt>
                <c:pt idx="147">
                  <c:v>23/05/2022</c:v>
                </c:pt>
                <c:pt idx="148">
                  <c:v>24/05/2022</c:v>
                </c:pt>
                <c:pt idx="149">
                  <c:v>25/05/2022</c:v>
                </c:pt>
                <c:pt idx="150">
                  <c:v>26/05/2022</c:v>
                </c:pt>
                <c:pt idx="151">
                  <c:v>27/05/2022</c:v>
                </c:pt>
                <c:pt idx="152">
                  <c:v>28/05/2022</c:v>
                </c:pt>
                <c:pt idx="153">
                  <c:v>29/05/2022</c:v>
                </c:pt>
                <c:pt idx="154">
                  <c:v>30/05/2022</c:v>
                </c:pt>
                <c:pt idx="155">
                  <c:v>31/05/2022</c:v>
                </c:pt>
                <c:pt idx="156">
                  <c:v>01/06/2022</c:v>
                </c:pt>
                <c:pt idx="157">
                  <c:v>02/06/2022</c:v>
                </c:pt>
                <c:pt idx="158">
                  <c:v>03/06/2022</c:v>
                </c:pt>
                <c:pt idx="159">
                  <c:v>04/06/2022</c:v>
                </c:pt>
                <c:pt idx="160">
                  <c:v>05/06/2022</c:v>
                </c:pt>
                <c:pt idx="161">
                  <c:v>06/06/2022</c:v>
                </c:pt>
                <c:pt idx="162">
                  <c:v>07/06/2022</c:v>
                </c:pt>
                <c:pt idx="163">
                  <c:v>08/06/2022</c:v>
                </c:pt>
                <c:pt idx="164">
                  <c:v>09/06/2022</c:v>
                </c:pt>
                <c:pt idx="165">
                  <c:v>10/06/2022</c:v>
                </c:pt>
                <c:pt idx="166">
                  <c:v>11/06/2022</c:v>
                </c:pt>
                <c:pt idx="167">
                  <c:v>12/06/2022</c:v>
                </c:pt>
                <c:pt idx="168">
                  <c:v>13/06/2022</c:v>
                </c:pt>
                <c:pt idx="169">
                  <c:v>14/06/2022</c:v>
                </c:pt>
                <c:pt idx="170">
                  <c:v>15/06/2022</c:v>
                </c:pt>
                <c:pt idx="171">
                  <c:v>16/06/2022</c:v>
                </c:pt>
                <c:pt idx="172">
                  <c:v>17/06/2022</c:v>
                </c:pt>
                <c:pt idx="173">
                  <c:v>18/06/2022</c:v>
                </c:pt>
                <c:pt idx="174">
                  <c:v>19/06/2022</c:v>
                </c:pt>
                <c:pt idx="175">
                  <c:v>20/06/2022</c:v>
                </c:pt>
                <c:pt idx="176">
                  <c:v>21/06/2022</c:v>
                </c:pt>
                <c:pt idx="177">
                  <c:v>22/06/2022</c:v>
                </c:pt>
                <c:pt idx="178">
                  <c:v>23/06/2022</c:v>
                </c:pt>
                <c:pt idx="179">
                  <c:v>24/06/2022</c:v>
                </c:pt>
                <c:pt idx="180">
                  <c:v>25/06/2022</c:v>
                </c:pt>
                <c:pt idx="181">
                  <c:v>26/06/2022</c:v>
                </c:pt>
                <c:pt idx="182">
                  <c:v>27/06/2022</c:v>
                </c:pt>
                <c:pt idx="183">
                  <c:v>28/06/2022</c:v>
                </c:pt>
                <c:pt idx="184">
                  <c:v>29/06/2022</c:v>
                </c:pt>
                <c:pt idx="185">
                  <c:v>30/06/2022</c:v>
                </c:pt>
                <c:pt idx="186">
                  <c:v>01/07/2022</c:v>
                </c:pt>
                <c:pt idx="187">
                  <c:v>02/07/2022</c:v>
                </c:pt>
                <c:pt idx="188">
                  <c:v>03/07/2022</c:v>
                </c:pt>
                <c:pt idx="189">
                  <c:v>04/07/2022</c:v>
                </c:pt>
                <c:pt idx="190">
                  <c:v>05/07/2022</c:v>
                </c:pt>
                <c:pt idx="191">
                  <c:v>06/07/2022</c:v>
                </c:pt>
                <c:pt idx="192">
                  <c:v>07/07/2022</c:v>
                </c:pt>
                <c:pt idx="193">
                  <c:v>08/07/2022</c:v>
                </c:pt>
                <c:pt idx="194">
                  <c:v>09/07/2022</c:v>
                </c:pt>
                <c:pt idx="195">
                  <c:v>10/07/2022</c:v>
                </c:pt>
                <c:pt idx="196">
                  <c:v>11/07/2022</c:v>
                </c:pt>
                <c:pt idx="197">
                  <c:v>12/07/2022</c:v>
                </c:pt>
                <c:pt idx="198">
                  <c:v>13/07/2022</c:v>
                </c:pt>
                <c:pt idx="199">
                  <c:v>14/07/2022</c:v>
                </c:pt>
                <c:pt idx="200">
                  <c:v>15/07/2022</c:v>
                </c:pt>
                <c:pt idx="201">
                  <c:v>16/07/2022</c:v>
                </c:pt>
                <c:pt idx="202">
                  <c:v>17/07/2022</c:v>
                </c:pt>
                <c:pt idx="203">
                  <c:v>18/07/2022</c:v>
                </c:pt>
                <c:pt idx="204">
                  <c:v>19/07/2022</c:v>
                </c:pt>
                <c:pt idx="205">
                  <c:v>20/07/2022</c:v>
                </c:pt>
                <c:pt idx="206">
                  <c:v>21/07/2022</c:v>
                </c:pt>
                <c:pt idx="207">
                  <c:v>22/07/2022</c:v>
                </c:pt>
                <c:pt idx="208">
                  <c:v>23/07/2022</c:v>
                </c:pt>
                <c:pt idx="209">
                  <c:v>24/07/2022</c:v>
                </c:pt>
                <c:pt idx="210">
                  <c:v>25/07/2022</c:v>
                </c:pt>
                <c:pt idx="211">
                  <c:v>26/07/2022</c:v>
                </c:pt>
                <c:pt idx="212">
                  <c:v>27/07/2022</c:v>
                </c:pt>
                <c:pt idx="213">
                  <c:v>28/07/2022</c:v>
                </c:pt>
                <c:pt idx="214">
                  <c:v>29/07/2022</c:v>
                </c:pt>
                <c:pt idx="215">
                  <c:v>30/07/2022</c:v>
                </c:pt>
                <c:pt idx="216">
                  <c:v>31/07/2022</c:v>
                </c:pt>
                <c:pt idx="217">
                  <c:v>01/08/2022</c:v>
                </c:pt>
                <c:pt idx="218">
                  <c:v>02/08/2022</c:v>
                </c:pt>
                <c:pt idx="219">
                  <c:v>03/08/2022</c:v>
                </c:pt>
                <c:pt idx="220">
                  <c:v>04/08/2022</c:v>
                </c:pt>
                <c:pt idx="221">
                  <c:v>05/08/2022</c:v>
                </c:pt>
                <c:pt idx="222">
                  <c:v>06/08/2022</c:v>
                </c:pt>
                <c:pt idx="223">
                  <c:v>07/08/2022</c:v>
                </c:pt>
                <c:pt idx="224">
                  <c:v>08/08/2022</c:v>
                </c:pt>
                <c:pt idx="225">
                  <c:v>09/08/2022</c:v>
                </c:pt>
                <c:pt idx="226">
                  <c:v>10/08/2022</c:v>
                </c:pt>
                <c:pt idx="227">
                  <c:v>11/08/2022</c:v>
                </c:pt>
                <c:pt idx="228">
                  <c:v>12/08/2022</c:v>
                </c:pt>
                <c:pt idx="229">
                  <c:v>13/08/2022</c:v>
                </c:pt>
                <c:pt idx="230">
                  <c:v>14/08/2022</c:v>
                </c:pt>
                <c:pt idx="231">
                  <c:v>15/08/2022</c:v>
                </c:pt>
                <c:pt idx="232">
                  <c:v>16/08/2022</c:v>
                </c:pt>
                <c:pt idx="233">
                  <c:v>17/08/2022</c:v>
                </c:pt>
                <c:pt idx="234">
                  <c:v>18/08/2022</c:v>
                </c:pt>
                <c:pt idx="235">
                  <c:v>19/08/2022</c:v>
                </c:pt>
                <c:pt idx="236">
                  <c:v>20/08/2022</c:v>
                </c:pt>
                <c:pt idx="237">
                  <c:v>21/08/2022</c:v>
                </c:pt>
                <c:pt idx="238">
                  <c:v>22/08/2022</c:v>
                </c:pt>
                <c:pt idx="239">
                  <c:v>23/08/2022</c:v>
                </c:pt>
                <c:pt idx="240">
                  <c:v>24/08/2022</c:v>
                </c:pt>
                <c:pt idx="241">
                  <c:v>25/08/2022</c:v>
                </c:pt>
                <c:pt idx="242">
                  <c:v>26/08/2022</c:v>
                </c:pt>
                <c:pt idx="243">
                  <c:v>27/08/2022</c:v>
                </c:pt>
                <c:pt idx="244">
                  <c:v>28/08/2022</c:v>
                </c:pt>
                <c:pt idx="245">
                  <c:v>29/08/2022</c:v>
                </c:pt>
                <c:pt idx="246">
                  <c:v>30/08/2022</c:v>
                </c:pt>
                <c:pt idx="247">
                  <c:v>31/08/2022</c:v>
                </c:pt>
                <c:pt idx="248">
                  <c:v>01/09/2022</c:v>
                </c:pt>
                <c:pt idx="249">
                  <c:v>02/09/2022</c:v>
                </c:pt>
                <c:pt idx="250">
                  <c:v>03/09/2022</c:v>
                </c:pt>
                <c:pt idx="251">
                  <c:v>04/09/2022</c:v>
                </c:pt>
                <c:pt idx="252">
                  <c:v>05/09/2022</c:v>
                </c:pt>
                <c:pt idx="253">
                  <c:v>06/09/2022</c:v>
                </c:pt>
                <c:pt idx="254">
                  <c:v>07/09/2022</c:v>
                </c:pt>
                <c:pt idx="255">
                  <c:v>08/09/2022</c:v>
                </c:pt>
                <c:pt idx="256">
                  <c:v>09/09/2022</c:v>
                </c:pt>
                <c:pt idx="257">
                  <c:v>10/09/2022</c:v>
                </c:pt>
                <c:pt idx="258">
                  <c:v>11/09/2022</c:v>
                </c:pt>
                <c:pt idx="259">
                  <c:v>12/09/2022</c:v>
                </c:pt>
                <c:pt idx="260">
                  <c:v>13/09/2022</c:v>
                </c:pt>
                <c:pt idx="261">
                  <c:v>14/09/2022</c:v>
                </c:pt>
                <c:pt idx="262">
                  <c:v>15/09/2022</c:v>
                </c:pt>
                <c:pt idx="263">
                  <c:v>16/09/2022</c:v>
                </c:pt>
                <c:pt idx="264">
                  <c:v>17/09/2022</c:v>
                </c:pt>
                <c:pt idx="265">
                  <c:v>18/09/2022</c:v>
                </c:pt>
                <c:pt idx="266">
                  <c:v>19/09/2022</c:v>
                </c:pt>
                <c:pt idx="267">
                  <c:v>20/09/2022</c:v>
                </c:pt>
                <c:pt idx="268">
                  <c:v>21/09/2022</c:v>
                </c:pt>
                <c:pt idx="269">
                  <c:v>22/09/2022</c:v>
                </c:pt>
                <c:pt idx="270">
                  <c:v>23/09/2022</c:v>
                </c:pt>
                <c:pt idx="271">
                  <c:v>24/09/2022</c:v>
                </c:pt>
                <c:pt idx="272">
                  <c:v>25/09/2022</c:v>
                </c:pt>
                <c:pt idx="273">
                  <c:v>26/09/2022</c:v>
                </c:pt>
                <c:pt idx="274">
                  <c:v>27/09/2022</c:v>
                </c:pt>
                <c:pt idx="275">
                  <c:v>28/09/2022</c:v>
                </c:pt>
                <c:pt idx="276">
                  <c:v>29/09/2022</c:v>
                </c:pt>
                <c:pt idx="277">
                  <c:v>30/09/2022</c:v>
                </c:pt>
                <c:pt idx="278">
                  <c:v>01/10/2022</c:v>
                </c:pt>
                <c:pt idx="279">
                  <c:v>02/10/2022</c:v>
                </c:pt>
                <c:pt idx="280">
                  <c:v>03/10/2022</c:v>
                </c:pt>
                <c:pt idx="281">
                  <c:v>04/10/2022</c:v>
                </c:pt>
                <c:pt idx="282">
                  <c:v>05/10/2022</c:v>
                </c:pt>
                <c:pt idx="283">
                  <c:v>06/10/2022</c:v>
                </c:pt>
                <c:pt idx="284">
                  <c:v>07/10/2022</c:v>
                </c:pt>
                <c:pt idx="285">
                  <c:v>08/10/2022</c:v>
                </c:pt>
                <c:pt idx="286">
                  <c:v>09/10/2022</c:v>
                </c:pt>
                <c:pt idx="287">
                  <c:v>10/10/2022</c:v>
                </c:pt>
                <c:pt idx="288">
                  <c:v>11/10/2022</c:v>
                </c:pt>
                <c:pt idx="289">
                  <c:v>12/10/2022</c:v>
                </c:pt>
                <c:pt idx="290">
                  <c:v>13/10/2022</c:v>
                </c:pt>
                <c:pt idx="291">
                  <c:v>14/10/2022</c:v>
                </c:pt>
                <c:pt idx="292">
                  <c:v>15/10/2022</c:v>
                </c:pt>
                <c:pt idx="293">
                  <c:v>16/10/2022</c:v>
                </c:pt>
                <c:pt idx="294">
                  <c:v>17/10/2022</c:v>
                </c:pt>
                <c:pt idx="295">
                  <c:v>18/10/2022</c:v>
                </c:pt>
                <c:pt idx="296">
                  <c:v>19/10/2022</c:v>
                </c:pt>
                <c:pt idx="297">
                  <c:v>20/10/2022</c:v>
                </c:pt>
                <c:pt idx="298">
                  <c:v>21/10/2022</c:v>
                </c:pt>
                <c:pt idx="299">
                  <c:v>22/10/2022</c:v>
                </c:pt>
                <c:pt idx="300">
                  <c:v>23/10/2022</c:v>
                </c:pt>
                <c:pt idx="301">
                  <c:v>24/10/2022</c:v>
                </c:pt>
                <c:pt idx="302">
                  <c:v>25/10/2022</c:v>
                </c:pt>
                <c:pt idx="303">
                  <c:v>26/10/2022</c:v>
                </c:pt>
                <c:pt idx="304">
                  <c:v>27/10/2022</c:v>
                </c:pt>
                <c:pt idx="305">
                  <c:v>28/10/2022</c:v>
                </c:pt>
                <c:pt idx="306">
                  <c:v>29/10/2022</c:v>
                </c:pt>
                <c:pt idx="307">
                  <c:v>30/10/2022</c:v>
                </c:pt>
                <c:pt idx="308">
                  <c:v>31/10/2022</c:v>
                </c:pt>
                <c:pt idx="309">
                  <c:v>01/11/2022</c:v>
                </c:pt>
                <c:pt idx="310">
                  <c:v>02/11/2022</c:v>
                </c:pt>
                <c:pt idx="311">
                  <c:v>03/11/2022</c:v>
                </c:pt>
                <c:pt idx="312">
                  <c:v>04/11/2022</c:v>
                </c:pt>
                <c:pt idx="313">
                  <c:v>05/11/2022</c:v>
                </c:pt>
                <c:pt idx="314">
                  <c:v>06/11/2022</c:v>
                </c:pt>
                <c:pt idx="315">
                  <c:v>07/11/2022</c:v>
                </c:pt>
                <c:pt idx="316">
                  <c:v>08/11/2022</c:v>
                </c:pt>
                <c:pt idx="317">
                  <c:v>09/11/2022</c:v>
                </c:pt>
                <c:pt idx="318">
                  <c:v>10/11/2022</c:v>
                </c:pt>
                <c:pt idx="319">
                  <c:v>11/11/2022</c:v>
                </c:pt>
                <c:pt idx="320">
                  <c:v>12/11/2022</c:v>
                </c:pt>
                <c:pt idx="321">
                  <c:v>13/11/2022</c:v>
                </c:pt>
                <c:pt idx="322">
                  <c:v>14/11/2022</c:v>
                </c:pt>
                <c:pt idx="323">
                  <c:v>15/11/2022</c:v>
                </c:pt>
                <c:pt idx="324">
                  <c:v>16/11/2022</c:v>
                </c:pt>
                <c:pt idx="325">
                  <c:v>17/11/2022</c:v>
                </c:pt>
                <c:pt idx="326">
                  <c:v>18/11/2022</c:v>
                </c:pt>
                <c:pt idx="327">
                  <c:v>19/11/2022</c:v>
                </c:pt>
                <c:pt idx="328">
                  <c:v>20/11/2022</c:v>
                </c:pt>
                <c:pt idx="329">
                  <c:v>21/11/2022</c:v>
                </c:pt>
                <c:pt idx="330">
                  <c:v>22/11/2022</c:v>
                </c:pt>
                <c:pt idx="331">
                  <c:v>23/11/2022</c:v>
                </c:pt>
                <c:pt idx="332">
                  <c:v>24/11/2022</c:v>
                </c:pt>
                <c:pt idx="333">
                  <c:v>25/11/2022</c:v>
                </c:pt>
                <c:pt idx="334">
                  <c:v>26/11/2022</c:v>
                </c:pt>
                <c:pt idx="335">
                  <c:v>27/11/2022</c:v>
                </c:pt>
                <c:pt idx="336">
                  <c:v>28/11/2022</c:v>
                </c:pt>
                <c:pt idx="337">
                  <c:v>29/11/2022</c:v>
                </c:pt>
                <c:pt idx="338">
                  <c:v>30/11/2022</c:v>
                </c:pt>
                <c:pt idx="339">
                  <c:v>01/12/2022</c:v>
                </c:pt>
                <c:pt idx="340">
                  <c:v>02/12/2022</c:v>
                </c:pt>
                <c:pt idx="341">
                  <c:v>03/12/2022</c:v>
                </c:pt>
                <c:pt idx="342">
                  <c:v>04/12/2022</c:v>
                </c:pt>
                <c:pt idx="343">
                  <c:v>05/12/2022</c:v>
                </c:pt>
                <c:pt idx="344">
                  <c:v>06/12/2022</c:v>
                </c:pt>
                <c:pt idx="345">
                  <c:v>07/12/2022</c:v>
                </c:pt>
                <c:pt idx="346">
                  <c:v>08/12/2022</c:v>
                </c:pt>
                <c:pt idx="347">
                  <c:v>09/12/2022</c:v>
                </c:pt>
                <c:pt idx="348">
                  <c:v>10/12/2022</c:v>
                </c:pt>
                <c:pt idx="349">
                  <c:v>11/12/2022</c:v>
                </c:pt>
                <c:pt idx="350">
                  <c:v>12/12/2022</c:v>
                </c:pt>
                <c:pt idx="351">
                  <c:v>13/12/2022</c:v>
                </c:pt>
                <c:pt idx="352">
                  <c:v>14/12/2022</c:v>
                </c:pt>
                <c:pt idx="353">
                  <c:v>15/12/2022</c:v>
                </c:pt>
                <c:pt idx="354">
                  <c:v>16/12/2022</c:v>
                </c:pt>
                <c:pt idx="355">
                  <c:v>17/12/2022</c:v>
                </c:pt>
                <c:pt idx="356">
                  <c:v>18/12/2022</c:v>
                </c:pt>
                <c:pt idx="357">
                  <c:v>19/12/2022</c:v>
                </c:pt>
                <c:pt idx="358">
                  <c:v>20/12/2022</c:v>
                </c:pt>
                <c:pt idx="359">
                  <c:v>21/12/2022</c:v>
                </c:pt>
                <c:pt idx="360">
                  <c:v>22/12/2022</c:v>
                </c:pt>
                <c:pt idx="361">
                  <c:v>23/12/2022</c:v>
                </c:pt>
                <c:pt idx="362">
                  <c:v>24/12/2022</c:v>
                </c:pt>
                <c:pt idx="363">
                  <c:v>25/12/2022</c:v>
                </c:pt>
                <c:pt idx="364">
                  <c:v>26/12/2022</c:v>
                </c:pt>
                <c:pt idx="365">
                  <c:v>27/12/2022</c:v>
                </c:pt>
                <c:pt idx="366">
                  <c:v>28/12/2022</c:v>
                </c:pt>
                <c:pt idx="367">
                  <c:v>29/12/2022</c:v>
                </c:pt>
                <c:pt idx="368">
                  <c:v>30/12/2022</c:v>
                </c:pt>
                <c:pt idx="369">
                  <c:v>31/12/2022</c:v>
                </c:pt>
              </c:strCache>
            </c:strRef>
          </c:xVal>
          <c:yVal>
            <c:numRef>
              <c:f>Daily!#REF!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59-4C8A-831C-5DD54DE9F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9679727"/>
        <c:axId val="1142224527"/>
      </c:scatterChart>
      <c:valAx>
        <c:axId val="479679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2224527"/>
        <c:crosses val="autoZero"/>
        <c:crossBetween val="midCat"/>
      </c:valAx>
      <c:valAx>
        <c:axId val="114222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£&quot;* #,##0.00_);_(&quot;£&quot;* \(#,##0.00\);_(&quot;£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6797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385728</xdr:colOff>
      <xdr:row>2</xdr:row>
      <xdr:rowOff>171988</xdr:rowOff>
    </xdr:from>
    <xdr:to>
      <xdr:col>41</xdr:col>
      <xdr:colOff>182394</xdr:colOff>
      <xdr:row>21</xdr:row>
      <xdr:rowOff>101328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7E310C9-3C44-DAAB-5252-5B0AEA2BF2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365462</xdr:colOff>
      <xdr:row>22</xdr:row>
      <xdr:rowOff>57149</xdr:rowOff>
    </xdr:from>
    <xdr:to>
      <xdr:col>41</xdr:col>
      <xdr:colOff>175638</xdr:colOff>
      <xdr:row>40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BF96864-A5A2-8B62-A833-CDBBA45305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85"/>
  <sheetViews>
    <sheetView tabSelected="1" zoomScale="80" zoomScaleNormal="80" workbookViewId="0">
      <selection activeCell="L5" sqref="L5"/>
    </sheetView>
  </sheetViews>
  <sheetFormatPr defaultColWidth="8.81640625" defaultRowHeight="12.5"/>
  <cols>
    <col min="1" max="1" width="11" customWidth="1"/>
    <col min="2" max="2" width="45.7265625" style="1" customWidth="1"/>
    <col min="3" max="3" width="12" style="1" customWidth="1"/>
    <col min="4" max="4" width="12.81640625" style="1" customWidth="1"/>
    <col min="5" max="5" width="12.26953125" style="1" customWidth="1"/>
    <col min="6" max="6" width="13.453125" style="1" customWidth="1"/>
    <col min="7" max="7" width="12.26953125" style="1" customWidth="1"/>
    <col min="8" max="8" width="14.54296875" style="1" customWidth="1"/>
    <col min="9" max="9" width="12.1796875" style="1" customWidth="1"/>
    <col min="10" max="10" width="14.453125" style="6" customWidth="1"/>
    <col min="11" max="11" width="12.54296875" style="1" customWidth="1"/>
    <col min="12" max="12" width="14.1796875" style="1" customWidth="1"/>
    <col min="13" max="13" width="13.26953125" style="1" customWidth="1"/>
    <col min="14" max="15" width="13.7265625" style="1" customWidth="1"/>
    <col min="16" max="16" width="43.54296875" style="1" customWidth="1"/>
    <col min="17" max="18" width="15" style="1" customWidth="1"/>
    <col min="19" max="19" width="14.453125" style="1" customWidth="1"/>
    <col min="20" max="20" width="4.81640625" style="1" customWidth="1"/>
    <col min="21" max="22" width="14.453125" style="1" customWidth="1"/>
    <col min="23" max="23" width="33.26953125" style="8" customWidth="1"/>
    <col min="24" max="24" width="15.26953125" customWidth="1"/>
    <col min="25" max="25" width="15.7265625" customWidth="1"/>
    <col min="26" max="26" width="13.54296875" customWidth="1"/>
    <col min="27" max="31" width="8.81640625" customWidth="1"/>
  </cols>
  <sheetData>
    <row r="2" spans="2:30" ht="22.5">
      <c r="C2" s="21"/>
      <c r="D2" s="21"/>
      <c r="E2" s="21"/>
      <c r="F2" s="21"/>
      <c r="G2" s="170" t="s">
        <v>0</v>
      </c>
      <c r="H2" s="170"/>
      <c r="I2" s="170"/>
      <c r="J2" s="170"/>
      <c r="K2" s="170"/>
      <c r="L2" s="170"/>
      <c r="M2" s="21"/>
      <c r="N2" s="21"/>
      <c r="O2" s="21"/>
    </row>
    <row r="3" spans="2:30" ht="12.75" customHeight="1">
      <c r="J3" s="5"/>
    </row>
    <row r="4" spans="2:30" ht="12.75" customHeight="1">
      <c r="G4" s="171" t="s">
        <v>39</v>
      </c>
      <c r="H4" s="171"/>
      <c r="I4" s="171"/>
      <c r="J4" s="171"/>
      <c r="K4" s="171"/>
      <c r="L4" s="171"/>
      <c r="M4" s="22"/>
      <c r="N4" s="22"/>
      <c r="O4" s="22"/>
      <c r="P4" s="17" t="s">
        <v>34</v>
      </c>
      <c r="W4" s="1"/>
      <c r="X4" s="22"/>
      <c r="Y4" s="22"/>
      <c r="Z4" s="22"/>
      <c r="AA4" s="22"/>
      <c r="AB4" s="22"/>
      <c r="AC4" s="22"/>
    </row>
    <row r="5" spans="2:30" ht="12.75" customHeight="1">
      <c r="J5" s="5"/>
      <c r="P5" s="18" t="s">
        <v>38</v>
      </c>
      <c r="W5" s="1"/>
    </row>
    <row r="6" spans="2:30" ht="12.75" customHeight="1">
      <c r="G6" s="172" t="s">
        <v>43</v>
      </c>
      <c r="H6" s="172"/>
      <c r="I6" s="172"/>
      <c r="J6" s="172"/>
      <c r="K6" s="172"/>
      <c r="L6" s="172"/>
      <c r="M6" s="2"/>
      <c r="N6" s="2"/>
      <c r="O6" s="2"/>
      <c r="P6" s="38" t="s">
        <v>40</v>
      </c>
      <c r="W6" s="1"/>
      <c r="X6" s="2"/>
      <c r="Y6" s="2"/>
      <c r="Z6" s="2"/>
      <c r="AA6" s="2"/>
      <c r="AB6" s="2"/>
      <c r="AC6" s="2"/>
    </row>
    <row r="7" spans="2:30">
      <c r="P7" s="19" t="s">
        <v>41</v>
      </c>
      <c r="W7" s="1"/>
    </row>
    <row r="8" spans="2:30" ht="13">
      <c r="B8"/>
      <c r="F8" s="2"/>
      <c r="O8" s="2"/>
      <c r="P8" s="2"/>
    </row>
    <row r="9" spans="2:30" ht="8.25" customHeight="1">
      <c r="N9" s="2"/>
      <c r="O9" s="2"/>
      <c r="P9" s="2"/>
      <c r="X9" s="169"/>
      <c r="Y9" s="169"/>
      <c r="Z9" s="169"/>
      <c r="AA9" s="169"/>
      <c r="AB9" s="169"/>
      <c r="AC9" s="169"/>
      <c r="AD9" s="169"/>
    </row>
    <row r="10" spans="2:30" ht="52">
      <c r="B10" s="10"/>
      <c r="C10" s="12" t="s">
        <v>1</v>
      </c>
      <c r="D10" s="13" t="s">
        <v>37</v>
      </c>
      <c r="E10" s="12" t="s">
        <v>2</v>
      </c>
      <c r="F10" s="13" t="s">
        <v>37</v>
      </c>
      <c r="G10" s="12" t="s">
        <v>3</v>
      </c>
      <c r="H10" s="13" t="s">
        <v>37</v>
      </c>
      <c r="I10" s="12" t="s">
        <v>4</v>
      </c>
      <c r="J10" s="13" t="s">
        <v>37</v>
      </c>
      <c r="K10" s="14" t="s">
        <v>5</v>
      </c>
      <c r="L10" s="13" t="s">
        <v>37</v>
      </c>
      <c r="M10" s="12" t="s">
        <v>6</v>
      </c>
      <c r="N10" s="13" t="s">
        <v>37</v>
      </c>
      <c r="O10"/>
      <c r="P10" s="49" t="s">
        <v>51</v>
      </c>
      <c r="Q10" s="48" t="s">
        <v>47</v>
      </c>
      <c r="R10" s="13" t="s">
        <v>46</v>
      </c>
      <c r="S10" s="13" t="s">
        <v>48</v>
      </c>
      <c r="T10" s="13"/>
      <c r="U10" s="13" t="s">
        <v>49</v>
      </c>
      <c r="V10" s="13" t="s">
        <v>50</v>
      </c>
      <c r="W10" s="24"/>
      <c r="X10" s="25"/>
      <c r="Y10" s="27"/>
      <c r="Z10" s="26"/>
      <c r="AA10" s="26"/>
      <c r="AB10" s="25"/>
      <c r="AC10" s="26"/>
    </row>
    <row r="11" spans="2:30" ht="14.5">
      <c r="B11" s="10" t="s">
        <v>11</v>
      </c>
      <c r="C11" s="15">
        <v>4.7</v>
      </c>
      <c r="D11" s="28">
        <v>0.9</v>
      </c>
      <c r="E11" s="15">
        <v>7.3</v>
      </c>
      <c r="F11" s="33">
        <v>3.1</v>
      </c>
      <c r="G11" s="15">
        <v>8</v>
      </c>
      <c r="H11" s="33">
        <v>2.2000000000000002</v>
      </c>
      <c r="I11" s="15">
        <v>9.6</v>
      </c>
      <c r="J11" s="39">
        <v>1.2</v>
      </c>
      <c r="K11" s="15">
        <v>13.9</v>
      </c>
      <c r="L11" s="33">
        <v>2.2999999999999998</v>
      </c>
      <c r="M11" s="15">
        <v>16.100000000000001</v>
      </c>
      <c r="N11" s="33">
        <v>1.2</v>
      </c>
      <c r="O11"/>
      <c r="P11" s="10" t="s">
        <v>11</v>
      </c>
      <c r="Q11" s="46">
        <v>12.14</v>
      </c>
      <c r="R11" s="11">
        <v>9.6999999999999993</v>
      </c>
      <c r="S11" s="34">
        <v>0.7</v>
      </c>
      <c r="T11" s="34"/>
      <c r="U11" s="51">
        <f>Q11-R11</f>
        <v>2.4400000000000013</v>
      </c>
      <c r="V11" s="29">
        <f>ROUNDDOWN(U11/S11,0)</f>
        <v>3</v>
      </c>
      <c r="W11"/>
    </row>
    <row r="12" spans="2:30" ht="14.5">
      <c r="B12" s="10" t="s">
        <v>12</v>
      </c>
      <c r="C12" s="15">
        <v>13.9</v>
      </c>
      <c r="D12" s="33">
        <v>1.7</v>
      </c>
      <c r="E12" s="15">
        <v>14.6</v>
      </c>
      <c r="F12" s="28">
        <v>1.8</v>
      </c>
      <c r="G12" s="15">
        <v>19.100000000000001</v>
      </c>
      <c r="H12" s="33">
        <v>2.7</v>
      </c>
      <c r="I12" s="15">
        <v>21.9</v>
      </c>
      <c r="J12" s="28">
        <v>2</v>
      </c>
      <c r="K12" s="15">
        <v>24.6</v>
      </c>
      <c r="L12" s="28">
        <v>0.4</v>
      </c>
      <c r="M12" s="15">
        <v>31.7</v>
      </c>
      <c r="N12" s="33">
        <v>4.9000000000000004</v>
      </c>
      <c r="O12"/>
      <c r="P12" s="10" t="s">
        <v>12</v>
      </c>
      <c r="Q12" s="46">
        <f>MAX(C12,E12,G12,I12,K12,M12,C38,E38,G38,I38,K38,M38)</f>
        <v>38.1</v>
      </c>
      <c r="R12" s="11">
        <v>29.9</v>
      </c>
      <c r="S12" s="34">
        <v>2.4</v>
      </c>
      <c r="T12" s="34"/>
      <c r="U12" s="50">
        <f>Q12-R12</f>
        <v>8.2000000000000028</v>
      </c>
      <c r="V12" s="29">
        <f t="shared" ref="V12:V32" si="0">ROUNDDOWN(U12/S12,0)</f>
        <v>3</v>
      </c>
      <c r="W12"/>
    </row>
    <row r="13" spans="2:30" ht="14.5">
      <c r="B13" s="10" t="s">
        <v>13</v>
      </c>
      <c r="C13" s="15">
        <v>4.5</v>
      </c>
      <c r="D13" s="20" t="s">
        <v>36</v>
      </c>
      <c r="E13" s="15">
        <v>7.9</v>
      </c>
      <c r="F13" s="20" t="s">
        <v>36</v>
      </c>
      <c r="G13" s="15">
        <v>7.3</v>
      </c>
      <c r="H13" s="20" t="s">
        <v>36</v>
      </c>
      <c r="I13" s="15">
        <v>9.1</v>
      </c>
      <c r="J13" s="20" t="s">
        <v>36</v>
      </c>
      <c r="K13" s="15">
        <v>13.1</v>
      </c>
      <c r="L13" s="20" t="s">
        <v>36</v>
      </c>
      <c r="M13" s="15">
        <v>13.8</v>
      </c>
      <c r="N13" s="20" t="s">
        <v>36</v>
      </c>
      <c r="O13"/>
      <c r="P13" s="10" t="s">
        <v>13</v>
      </c>
      <c r="Q13" s="46">
        <f>MIN(C13,E13,G13,I13,K13,M13,C39,E39,G39,I39,K39,M39)</f>
        <v>-1.2</v>
      </c>
      <c r="R13" s="47" t="s">
        <v>36</v>
      </c>
      <c r="S13" s="47" t="s">
        <v>36</v>
      </c>
      <c r="T13" s="47"/>
      <c r="U13" s="47" t="s">
        <v>36</v>
      </c>
      <c r="V13" s="47" t="s">
        <v>36</v>
      </c>
      <c r="W13"/>
    </row>
    <row r="14" spans="2:30" ht="14.5">
      <c r="B14" s="10" t="s">
        <v>14</v>
      </c>
      <c r="C14" s="15">
        <v>8.4</v>
      </c>
      <c r="D14" s="28">
        <v>1.5</v>
      </c>
      <c r="E14" s="15">
        <v>11.1</v>
      </c>
      <c r="F14" s="33">
        <v>3.5</v>
      </c>
      <c r="G14" s="15">
        <v>12.7</v>
      </c>
      <c r="H14" s="33">
        <v>2.5</v>
      </c>
      <c r="I14" s="15">
        <v>15.3</v>
      </c>
      <c r="J14" s="39">
        <v>2</v>
      </c>
      <c r="K14" s="15">
        <v>19</v>
      </c>
      <c r="L14" s="39">
        <v>2.2000000000000002</v>
      </c>
      <c r="M14" s="15">
        <v>21.7</v>
      </c>
      <c r="N14" s="33">
        <v>1.8</v>
      </c>
      <c r="O14"/>
      <c r="P14" s="10" t="s">
        <v>14</v>
      </c>
      <c r="Q14" s="46">
        <v>16.5</v>
      </c>
      <c r="R14" s="11">
        <v>14</v>
      </c>
      <c r="S14" s="34">
        <v>0.9</v>
      </c>
      <c r="T14" s="34"/>
      <c r="U14" s="51">
        <f>Q14-R14</f>
        <v>2.5</v>
      </c>
      <c r="V14" s="29">
        <f t="shared" si="0"/>
        <v>2</v>
      </c>
      <c r="W14"/>
    </row>
    <row r="15" spans="2:30" ht="14.5">
      <c r="B15" s="10" t="s">
        <v>15</v>
      </c>
      <c r="C15" s="15">
        <v>-3.7</v>
      </c>
      <c r="D15" s="28">
        <v>1.6</v>
      </c>
      <c r="E15" s="15">
        <v>1.3</v>
      </c>
      <c r="F15" s="33">
        <v>5.7</v>
      </c>
      <c r="G15" s="15">
        <v>-0.8</v>
      </c>
      <c r="H15" s="33">
        <v>2.5</v>
      </c>
      <c r="I15" s="15">
        <v>-2.6</v>
      </c>
      <c r="J15" s="28">
        <v>-1.5</v>
      </c>
      <c r="K15" s="15">
        <v>5.3</v>
      </c>
      <c r="L15" s="41">
        <v>3.8</v>
      </c>
      <c r="M15" s="15">
        <v>6</v>
      </c>
      <c r="N15" s="28">
        <v>0.6</v>
      </c>
      <c r="O15"/>
      <c r="P15" s="10" t="s">
        <v>15</v>
      </c>
      <c r="Q15" s="46">
        <f>MIN(C15,E15,G15,I15,K15,M15,C41,E41,G41,I41,K41,M41)</f>
        <v>-7.4</v>
      </c>
      <c r="R15" s="11">
        <v>-7.5</v>
      </c>
      <c r="S15" s="34">
        <v>2.7</v>
      </c>
      <c r="T15" s="34"/>
      <c r="U15" s="29">
        <f t="shared" ref="U15:U33" si="1">Q15-R15</f>
        <v>9.9999999999999645E-2</v>
      </c>
      <c r="V15" s="29">
        <f t="shared" si="0"/>
        <v>0</v>
      </c>
      <c r="W15"/>
    </row>
    <row r="16" spans="2:30" ht="14.5">
      <c r="B16" s="10" t="s">
        <v>16</v>
      </c>
      <c r="C16" s="15">
        <v>1.4</v>
      </c>
      <c r="D16" s="28">
        <v>-0.1</v>
      </c>
      <c r="E16" s="15">
        <v>4.0999999999999996</v>
      </c>
      <c r="F16" s="33">
        <v>2.6</v>
      </c>
      <c r="G16" s="15">
        <v>4</v>
      </c>
      <c r="H16" s="28">
        <v>1.5</v>
      </c>
      <c r="I16" s="15">
        <v>4.8</v>
      </c>
      <c r="J16" s="28">
        <v>0.4</v>
      </c>
      <c r="K16" s="15">
        <v>9.6999999999999993</v>
      </c>
      <c r="L16" s="41">
        <v>2.4</v>
      </c>
      <c r="M16" s="15">
        <v>11</v>
      </c>
      <c r="N16" s="28">
        <v>0.7</v>
      </c>
      <c r="O16"/>
      <c r="P16" s="10" t="s">
        <v>16</v>
      </c>
      <c r="Q16" s="46">
        <v>7.7</v>
      </c>
      <c r="R16" s="11">
        <v>6.3</v>
      </c>
      <c r="S16" s="34">
        <v>0.7</v>
      </c>
      <c r="T16" s="34"/>
      <c r="U16" s="51">
        <f t="shared" si="1"/>
        <v>1.4000000000000004</v>
      </c>
      <c r="V16" s="29">
        <f t="shared" si="0"/>
        <v>2</v>
      </c>
      <c r="W16"/>
    </row>
    <row r="17" spans="2:23" ht="14.5">
      <c r="B17" s="10" t="s">
        <v>17</v>
      </c>
      <c r="C17" s="15">
        <v>-7.8</v>
      </c>
      <c r="D17" s="28">
        <v>1.2</v>
      </c>
      <c r="E17" s="15">
        <v>-3.6</v>
      </c>
      <c r="F17" s="33">
        <v>4.8</v>
      </c>
      <c r="G17" s="15">
        <v>-5.8</v>
      </c>
      <c r="H17" s="28">
        <v>1.5</v>
      </c>
      <c r="I17" s="35">
        <v>-7.3</v>
      </c>
      <c r="J17" s="33">
        <v>-2</v>
      </c>
      <c r="K17" s="15">
        <v>0.1</v>
      </c>
      <c r="L17" s="33">
        <v>2.8</v>
      </c>
      <c r="M17" s="15">
        <v>3</v>
      </c>
      <c r="N17" s="28">
        <v>1.4</v>
      </c>
      <c r="O17"/>
      <c r="P17" s="10" t="s">
        <v>17</v>
      </c>
      <c r="Q17" s="46">
        <f>MIN(C17,E17,G17,I17,K17,M17,C43,E43,G43,I43,K43,M43)</f>
        <v>-8.9</v>
      </c>
      <c r="R17" s="11">
        <v>-7.5</v>
      </c>
      <c r="S17" s="34">
        <v>2.7</v>
      </c>
      <c r="T17" s="34"/>
      <c r="U17" s="29">
        <f t="shared" si="1"/>
        <v>-1.4000000000000004</v>
      </c>
      <c r="V17" s="29">
        <f t="shared" si="0"/>
        <v>0</v>
      </c>
    </row>
    <row r="18" spans="2:23" ht="14.5">
      <c r="B18" s="10" t="s">
        <v>18</v>
      </c>
      <c r="C18" s="15">
        <v>-1.7</v>
      </c>
      <c r="D18" s="28">
        <v>-0.8</v>
      </c>
      <c r="E18" s="15">
        <v>1.2</v>
      </c>
      <c r="F18" s="33">
        <v>2.2000000000000002</v>
      </c>
      <c r="G18" s="15">
        <v>1.2</v>
      </c>
      <c r="H18" s="28">
        <v>1.3</v>
      </c>
      <c r="I18" s="35">
        <v>1.1000000000000001</v>
      </c>
      <c r="J18" s="28">
        <v>-0.5</v>
      </c>
      <c r="K18" s="15">
        <v>7.1</v>
      </c>
      <c r="L18" s="33">
        <v>2.4</v>
      </c>
      <c r="M18" s="15">
        <v>8.1999999999999993</v>
      </c>
      <c r="N18" s="28">
        <v>0.1</v>
      </c>
      <c r="O18"/>
      <c r="P18" s="10" t="s">
        <v>18</v>
      </c>
      <c r="Q18" s="46">
        <v>4.7</v>
      </c>
      <c r="R18" s="11">
        <v>6.3</v>
      </c>
      <c r="S18" s="34">
        <v>0.7</v>
      </c>
      <c r="T18" s="34"/>
      <c r="U18" s="51">
        <f t="shared" si="1"/>
        <v>-1.5999999999999996</v>
      </c>
      <c r="V18" s="29">
        <f t="shared" si="0"/>
        <v>-2</v>
      </c>
      <c r="W18"/>
    </row>
    <row r="19" spans="2:23" ht="15">
      <c r="B19" s="10" t="s">
        <v>19</v>
      </c>
      <c r="C19" s="15">
        <v>-4.5</v>
      </c>
      <c r="D19" s="34">
        <v>1.1000000000000001</v>
      </c>
      <c r="E19" s="15">
        <v>-0.9</v>
      </c>
      <c r="F19" s="37">
        <v>4.2</v>
      </c>
      <c r="G19" s="15">
        <v>-2</v>
      </c>
      <c r="H19" s="39">
        <v>2.2000000000000002</v>
      </c>
      <c r="I19" s="36">
        <v>-2.8</v>
      </c>
      <c r="J19" s="34">
        <v>-0.8</v>
      </c>
      <c r="K19" s="15">
        <v>5.4</v>
      </c>
      <c r="L19" s="41">
        <v>3.9</v>
      </c>
      <c r="M19" s="15">
        <v>5.6</v>
      </c>
      <c r="N19" s="34">
        <v>0.1</v>
      </c>
      <c r="O19"/>
      <c r="P19" s="10" t="s">
        <v>19</v>
      </c>
      <c r="Q19" s="46">
        <f>MIN(C19,E19,G19,I19,K19,M19,C45,E45,G45,I45,K45,M45)</f>
        <v>-8.1</v>
      </c>
      <c r="R19" s="11">
        <v>-7</v>
      </c>
      <c r="S19" s="34">
        <v>1.7</v>
      </c>
      <c r="T19" s="34"/>
      <c r="U19" s="29">
        <f t="shared" si="1"/>
        <v>-1.0999999999999996</v>
      </c>
      <c r="V19" s="29">
        <f t="shared" si="0"/>
        <v>0</v>
      </c>
      <c r="W19" s="17"/>
    </row>
    <row r="20" spans="2:23" ht="14.5">
      <c r="B20" s="10" t="s">
        <v>20</v>
      </c>
      <c r="C20" s="15">
        <v>-0.2</v>
      </c>
      <c r="D20" s="34">
        <v>-0.9</v>
      </c>
      <c r="E20" s="15">
        <v>2.2000000000000002</v>
      </c>
      <c r="F20" s="34">
        <v>1.2</v>
      </c>
      <c r="G20" s="15">
        <v>2.8</v>
      </c>
      <c r="H20" s="34">
        <v>0.6</v>
      </c>
      <c r="I20" s="15">
        <v>4</v>
      </c>
      <c r="J20" s="34">
        <v>-0.1</v>
      </c>
      <c r="K20" s="15">
        <v>9.6</v>
      </c>
      <c r="L20" s="37">
        <v>2.1</v>
      </c>
      <c r="M20" s="15">
        <v>10.7</v>
      </c>
      <c r="N20" s="34">
        <v>-0.2</v>
      </c>
      <c r="O20"/>
      <c r="P20" s="10" t="s">
        <v>20</v>
      </c>
      <c r="Q20" s="46">
        <v>6.7</v>
      </c>
      <c r="R20" s="11">
        <v>5.9</v>
      </c>
      <c r="S20" s="34">
        <v>0.7</v>
      </c>
      <c r="T20" s="34"/>
      <c r="U20" s="52">
        <f t="shared" si="1"/>
        <v>0.79999999999999982</v>
      </c>
      <c r="V20" s="29">
        <f t="shared" si="0"/>
        <v>1</v>
      </c>
      <c r="W20"/>
    </row>
    <row r="21" spans="2:23" ht="14.5">
      <c r="B21" s="10" t="s">
        <v>21</v>
      </c>
      <c r="C21" s="15">
        <v>5.2</v>
      </c>
      <c r="D21" s="28">
        <v>1</v>
      </c>
      <c r="E21" s="15">
        <v>6.3</v>
      </c>
      <c r="F21" s="33">
        <v>2</v>
      </c>
      <c r="G21" s="15">
        <v>7.9</v>
      </c>
      <c r="H21" s="33">
        <v>1.8</v>
      </c>
      <c r="I21" s="15">
        <v>10.8</v>
      </c>
      <c r="J21" s="39">
        <v>1.5</v>
      </c>
      <c r="K21" s="15">
        <v>15.3</v>
      </c>
      <c r="L21" s="33">
        <v>2.1</v>
      </c>
      <c r="M21" s="15">
        <v>17.899999999999999</v>
      </c>
      <c r="N21" s="28">
        <v>1.3</v>
      </c>
      <c r="O21"/>
      <c r="P21" s="10" t="s">
        <v>21</v>
      </c>
      <c r="Q21" s="46">
        <v>12.5</v>
      </c>
      <c r="R21" s="11">
        <v>10.9</v>
      </c>
      <c r="S21" s="34">
        <v>0.7</v>
      </c>
      <c r="T21" s="34"/>
      <c r="U21" s="51">
        <f t="shared" si="1"/>
        <v>1.5999999999999996</v>
      </c>
      <c r="V21" s="29">
        <f t="shared" si="0"/>
        <v>2</v>
      </c>
      <c r="W21"/>
    </row>
    <row r="22" spans="2:23" ht="14.5">
      <c r="B22" s="10" t="s">
        <v>22</v>
      </c>
      <c r="C22" s="15">
        <v>7.6</v>
      </c>
      <c r="D22" s="20" t="s">
        <v>36</v>
      </c>
      <c r="E22" s="15">
        <v>7.3</v>
      </c>
      <c r="F22" s="20" t="s">
        <v>36</v>
      </c>
      <c r="G22" s="15">
        <v>8.1</v>
      </c>
      <c r="H22" s="20" t="s">
        <v>36</v>
      </c>
      <c r="I22" s="15">
        <v>10.1</v>
      </c>
      <c r="J22" s="20" t="s">
        <v>36</v>
      </c>
      <c r="K22" s="15">
        <v>13.3</v>
      </c>
      <c r="L22" s="20" t="s">
        <v>36</v>
      </c>
      <c r="M22" s="15">
        <v>15.8</v>
      </c>
      <c r="N22" s="20" t="s">
        <v>36</v>
      </c>
      <c r="O22"/>
      <c r="P22" s="10" t="s">
        <v>22</v>
      </c>
      <c r="Q22" s="46">
        <v>12.6</v>
      </c>
      <c r="R22" s="47" t="s">
        <v>36</v>
      </c>
      <c r="S22" s="47" t="s">
        <v>36</v>
      </c>
      <c r="T22" s="47"/>
      <c r="U22" s="47" t="s">
        <v>36</v>
      </c>
      <c r="V22" s="47" t="s">
        <v>36</v>
      </c>
      <c r="W22"/>
    </row>
    <row r="23" spans="2:23">
      <c r="B23" s="10" t="s">
        <v>23</v>
      </c>
      <c r="C23" s="15">
        <v>5</v>
      </c>
      <c r="D23" s="20" t="s">
        <v>36</v>
      </c>
      <c r="E23" s="15">
        <v>10.199999999999999</v>
      </c>
      <c r="F23" s="20" t="s">
        <v>36</v>
      </c>
      <c r="G23" s="15">
        <v>20.6</v>
      </c>
      <c r="H23" s="20" t="s">
        <v>36</v>
      </c>
      <c r="I23" s="15">
        <v>4.4000000000000004</v>
      </c>
      <c r="J23" s="20" t="s">
        <v>36</v>
      </c>
      <c r="K23" s="15">
        <v>10.8</v>
      </c>
      <c r="L23" s="20" t="s">
        <v>36</v>
      </c>
      <c r="M23" s="15">
        <v>19.2</v>
      </c>
      <c r="N23" s="20" t="s">
        <v>36</v>
      </c>
      <c r="O23"/>
      <c r="P23" s="10" t="s">
        <v>23</v>
      </c>
      <c r="Q23" s="46">
        <f>MAX(C23,E23,G23,I23,K23,M23,C49,E49,G49,I49,K49,M49)</f>
        <v>20.6</v>
      </c>
      <c r="R23" s="47" t="s">
        <v>36</v>
      </c>
      <c r="S23" s="47" t="s">
        <v>36</v>
      </c>
      <c r="T23" s="47"/>
      <c r="U23" s="47" t="s">
        <v>36</v>
      </c>
      <c r="V23" s="47" t="s">
        <v>36</v>
      </c>
      <c r="W23"/>
    </row>
    <row r="24" spans="2:23" ht="13">
      <c r="B24" s="10" t="s">
        <v>24</v>
      </c>
      <c r="C24" s="15">
        <v>20</v>
      </c>
      <c r="D24" s="33">
        <v>-33.200000000000003</v>
      </c>
      <c r="E24" s="15">
        <v>62.7</v>
      </c>
      <c r="F24" s="34">
        <v>21.1</v>
      </c>
      <c r="G24" s="15">
        <v>40.9</v>
      </c>
      <c r="H24" s="28">
        <v>-0.5</v>
      </c>
      <c r="I24" s="15">
        <v>13.8</v>
      </c>
      <c r="J24" s="40">
        <v>-29.7</v>
      </c>
      <c r="K24" s="15">
        <v>42.1</v>
      </c>
      <c r="L24" s="28">
        <v>-9.5</v>
      </c>
      <c r="M24" s="15">
        <v>51.2</v>
      </c>
      <c r="N24" s="28">
        <v>-2.4</v>
      </c>
      <c r="O24"/>
      <c r="P24" s="10" t="s">
        <v>24</v>
      </c>
      <c r="Q24" s="46">
        <v>551.70000000000005</v>
      </c>
      <c r="R24" s="11">
        <v>646.6</v>
      </c>
      <c r="S24" s="34">
        <v>113.5</v>
      </c>
      <c r="T24" s="34"/>
      <c r="U24" s="29">
        <f t="shared" si="1"/>
        <v>-94.899999999999977</v>
      </c>
      <c r="V24" s="29">
        <f t="shared" si="0"/>
        <v>0</v>
      </c>
    </row>
    <row r="25" spans="2:23" ht="13">
      <c r="B25" s="10" t="s">
        <v>25</v>
      </c>
      <c r="C25" s="15">
        <v>85.1</v>
      </c>
      <c r="D25" s="33">
        <v>29.8</v>
      </c>
      <c r="E25" s="15">
        <v>98.5</v>
      </c>
      <c r="F25" s="33">
        <v>26.8</v>
      </c>
      <c r="G25" s="15">
        <v>154.30000000000001</v>
      </c>
      <c r="H25" s="33">
        <v>40.1</v>
      </c>
      <c r="I25" s="15">
        <v>181.7</v>
      </c>
      <c r="J25" s="34">
        <v>26.9</v>
      </c>
      <c r="K25" s="15">
        <v>202.1</v>
      </c>
      <c r="L25" s="28">
        <v>9.3000000000000007</v>
      </c>
      <c r="M25" s="15">
        <v>256.8</v>
      </c>
      <c r="N25" s="33">
        <v>59.9</v>
      </c>
      <c r="O25"/>
      <c r="P25" s="10" t="s">
        <v>25</v>
      </c>
      <c r="Q25" s="46">
        <v>1880.7</v>
      </c>
      <c r="R25" s="11">
        <v>1515.1</v>
      </c>
      <c r="S25" s="34">
        <v>149.30000000000001</v>
      </c>
      <c r="T25" s="34"/>
      <c r="U25" s="51">
        <f t="shared" si="1"/>
        <v>365.60000000000014</v>
      </c>
      <c r="V25" s="29">
        <f t="shared" si="0"/>
        <v>2</v>
      </c>
    </row>
    <row r="26" spans="2:23">
      <c r="B26" s="10" t="s">
        <v>26</v>
      </c>
      <c r="C26" s="15">
        <v>2.7</v>
      </c>
      <c r="D26" s="20" t="s">
        <v>36</v>
      </c>
      <c r="E26" s="15">
        <v>3.5</v>
      </c>
      <c r="F26" s="20" t="s">
        <v>36</v>
      </c>
      <c r="G26" s="15">
        <v>5</v>
      </c>
      <c r="H26" s="20" t="s">
        <v>36</v>
      </c>
      <c r="I26" s="15">
        <v>6.1</v>
      </c>
      <c r="J26" s="20" t="s">
        <v>36</v>
      </c>
      <c r="K26" s="15">
        <v>6.5</v>
      </c>
      <c r="L26" s="20" t="s">
        <v>36</v>
      </c>
      <c r="M26" s="15">
        <v>8.6</v>
      </c>
      <c r="N26" s="20" t="s">
        <v>36</v>
      </c>
      <c r="O26"/>
      <c r="P26" s="10" t="s">
        <v>26</v>
      </c>
      <c r="Q26" s="46">
        <v>5.2</v>
      </c>
      <c r="R26" s="47" t="s">
        <v>36</v>
      </c>
      <c r="S26" s="47" t="s">
        <v>36</v>
      </c>
      <c r="T26" s="47"/>
      <c r="U26" s="47" t="s">
        <v>36</v>
      </c>
      <c r="V26" s="47" t="s">
        <v>36</v>
      </c>
      <c r="W26"/>
    </row>
    <row r="27" spans="2:23" ht="13">
      <c r="B27" s="10" t="s">
        <v>27</v>
      </c>
      <c r="C27" s="15">
        <v>6.8</v>
      </c>
      <c r="D27" s="33">
        <v>-3.2</v>
      </c>
      <c r="E27" s="15">
        <v>14.7</v>
      </c>
      <c r="F27" s="37">
        <v>4.8</v>
      </c>
      <c r="G27" s="15">
        <v>8</v>
      </c>
      <c r="H27" s="28">
        <v>-1.8</v>
      </c>
      <c r="I27" s="15">
        <v>8.1</v>
      </c>
      <c r="J27" s="28">
        <v>-1.2</v>
      </c>
      <c r="K27" s="15">
        <v>8.1999999999999993</v>
      </c>
      <c r="L27" s="28">
        <v>-0.3</v>
      </c>
      <c r="M27" s="15">
        <v>8.1999999999999993</v>
      </c>
      <c r="N27" s="28">
        <v>0.2</v>
      </c>
      <c r="O27"/>
      <c r="P27" s="10" t="s">
        <v>27</v>
      </c>
      <c r="Q27" s="46">
        <v>8.6999999999999993</v>
      </c>
      <c r="R27" s="11">
        <v>8.8000000000000007</v>
      </c>
      <c r="S27" s="34">
        <v>0.7</v>
      </c>
      <c r="T27" s="34"/>
      <c r="U27" s="29">
        <f t="shared" si="1"/>
        <v>-0.10000000000000142</v>
      </c>
      <c r="V27" s="29">
        <f t="shared" si="0"/>
        <v>0</v>
      </c>
    </row>
    <row r="28" spans="2:23" ht="13">
      <c r="B28" s="10" t="s">
        <v>28</v>
      </c>
      <c r="C28" s="15">
        <v>9</v>
      </c>
      <c r="D28" s="33">
        <v>-8</v>
      </c>
      <c r="E28" s="15">
        <v>26</v>
      </c>
      <c r="F28" s="28">
        <v>2.2999999999999998</v>
      </c>
      <c r="G28" s="15">
        <v>11</v>
      </c>
      <c r="H28" s="28">
        <v>-3.1</v>
      </c>
      <c r="I28" s="15">
        <v>7</v>
      </c>
      <c r="J28" s="33">
        <v>-6.4</v>
      </c>
      <c r="K28" s="15">
        <v>17</v>
      </c>
      <c r="L28" s="28">
        <v>3.5</v>
      </c>
      <c r="M28" s="15">
        <v>14</v>
      </c>
      <c r="N28" s="28">
        <v>2.2999999999999998</v>
      </c>
      <c r="O28"/>
      <c r="P28" s="10" t="s">
        <v>28</v>
      </c>
      <c r="Q28" s="46">
        <f>SUM(C28,E28,G28,I28,K28,M28,C54,E54,G54,I54,M54)</f>
        <v>140</v>
      </c>
      <c r="R28" s="11">
        <v>170.1</v>
      </c>
      <c r="S28" s="34">
        <v>18</v>
      </c>
      <c r="T28" s="34"/>
      <c r="U28" s="52">
        <f t="shared" si="1"/>
        <v>-30.099999999999994</v>
      </c>
      <c r="V28" s="29">
        <f t="shared" si="0"/>
        <v>-1</v>
      </c>
      <c r="W28" s="17"/>
    </row>
    <row r="29" spans="2:23">
      <c r="B29" s="10" t="s">
        <v>29</v>
      </c>
      <c r="C29" s="15">
        <v>7</v>
      </c>
      <c r="D29" s="20" t="s">
        <v>36</v>
      </c>
      <c r="E29" s="15">
        <v>11</v>
      </c>
      <c r="F29" s="20" t="s">
        <v>36</v>
      </c>
      <c r="G29" s="15">
        <v>5</v>
      </c>
      <c r="H29" s="20" t="s">
        <v>36</v>
      </c>
      <c r="I29" s="15">
        <v>4</v>
      </c>
      <c r="J29" s="20" t="s">
        <v>36</v>
      </c>
      <c r="K29" s="15">
        <v>13</v>
      </c>
      <c r="L29" s="20" t="s">
        <v>36</v>
      </c>
      <c r="M29" s="15">
        <v>6</v>
      </c>
      <c r="N29" s="20" t="s">
        <v>36</v>
      </c>
      <c r="O29"/>
      <c r="P29" s="10" t="s">
        <v>29</v>
      </c>
      <c r="Q29" s="46">
        <f>SUM(C29,E29,G29,I29,K29,M29,C55,E55,G55,I55,K54,M55)</f>
        <v>104</v>
      </c>
      <c r="R29" s="47" t="s">
        <v>36</v>
      </c>
      <c r="S29" s="47" t="s">
        <v>36</v>
      </c>
      <c r="T29" s="47"/>
      <c r="U29" s="47" t="s">
        <v>36</v>
      </c>
      <c r="V29" s="47" t="s">
        <v>36</v>
      </c>
      <c r="W29"/>
    </row>
    <row r="30" spans="2:23" ht="14.5">
      <c r="B30" s="10" t="s">
        <v>30</v>
      </c>
      <c r="C30" s="15">
        <v>13</v>
      </c>
      <c r="D30" s="28">
        <v>2.7</v>
      </c>
      <c r="E30" s="15">
        <v>0</v>
      </c>
      <c r="F30" s="33">
        <v>-9.5</v>
      </c>
      <c r="G30" s="15">
        <v>2</v>
      </c>
      <c r="H30" s="28">
        <v>-5.0999999999999996</v>
      </c>
      <c r="I30" s="15">
        <v>3</v>
      </c>
      <c r="J30" s="28">
        <v>0.3</v>
      </c>
      <c r="K30" s="15">
        <v>0</v>
      </c>
      <c r="L30" s="28">
        <v>-0.3</v>
      </c>
      <c r="M30" s="15">
        <v>0</v>
      </c>
      <c r="N30" s="28">
        <v>0</v>
      </c>
      <c r="O30"/>
      <c r="P30" s="10" t="s">
        <v>30</v>
      </c>
      <c r="Q30" s="46">
        <f>SUM(C30,E30,G30,I30,K30,M30,C56,E56,G56,I56,K56,M56)</f>
        <v>30</v>
      </c>
      <c r="R30" s="11">
        <v>44.9</v>
      </c>
      <c r="S30" s="34">
        <v>16.2</v>
      </c>
      <c r="T30" s="34"/>
      <c r="U30" s="29">
        <f t="shared" si="1"/>
        <v>-14.899999999999999</v>
      </c>
      <c r="V30" s="29">
        <f t="shared" si="0"/>
        <v>0</v>
      </c>
      <c r="W30"/>
    </row>
    <row r="31" spans="2:23" ht="14.5">
      <c r="B31" s="10" t="s">
        <v>31</v>
      </c>
      <c r="C31" s="15">
        <v>20</v>
      </c>
      <c r="D31" s="34">
        <v>2.2000000000000002</v>
      </c>
      <c r="E31" s="15">
        <v>2</v>
      </c>
      <c r="F31" s="28">
        <v>-4.5999999999999996</v>
      </c>
      <c r="G31" s="15">
        <v>16</v>
      </c>
      <c r="H31" s="28">
        <v>0</v>
      </c>
      <c r="I31" s="15">
        <v>10</v>
      </c>
      <c r="J31" s="28">
        <v>-0.5</v>
      </c>
      <c r="K31" s="15">
        <v>0</v>
      </c>
      <c r="L31" s="33">
        <v>-3.6</v>
      </c>
      <c r="M31" s="15">
        <v>0</v>
      </c>
      <c r="N31" s="28">
        <v>-0.3</v>
      </c>
      <c r="O31"/>
      <c r="P31" s="10" t="s">
        <v>31</v>
      </c>
      <c r="Q31" s="46">
        <f>SUM(C31,E31,G31,I31,K31,M31,C57,E57,G57,I57,K57,M57)</f>
        <v>69</v>
      </c>
      <c r="R31" s="11">
        <v>101.2</v>
      </c>
      <c r="S31" s="34">
        <v>17.8</v>
      </c>
      <c r="T31" s="34"/>
      <c r="U31" s="52">
        <f t="shared" si="1"/>
        <v>-32.200000000000003</v>
      </c>
      <c r="V31" s="29">
        <f t="shared" si="0"/>
        <v>-1</v>
      </c>
      <c r="W31"/>
    </row>
    <row r="32" spans="2:23" ht="13">
      <c r="B32" s="10" t="s">
        <v>32</v>
      </c>
      <c r="C32" s="15">
        <v>1</v>
      </c>
      <c r="D32" s="30">
        <v>-2.2999999999999998</v>
      </c>
      <c r="E32" s="15">
        <v>0</v>
      </c>
      <c r="F32" s="33">
        <v>-2.9</v>
      </c>
      <c r="G32" s="15">
        <v>2</v>
      </c>
      <c r="H32" s="30">
        <v>0.3</v>
      </c>
      <c r="I32" s="15">
        <v>0</v>
      </c>
      <c r="J32" s="30">
        <v>-0.4</v>
      </c>
      <c r="K32" s="15">
        <v>0</v>
      </c>
      <c r="L32" s="28">
        <v>-0.1</v>
      </c>
      <c r="M32" s="15">
        <v>0</v>
      </c>
      <c r="N32" s="28">
        <v>-0.1</v>
      </c>
      <c r="O32"/>
      <c r="P32" s="10" t="s">
        <v>32</v>
      </c>
      <c r="Q32" s="46">
        <f>SUM(C32,E32,G32,I32,K32,M32,C58,E58,G58,I58,K58,M58)</f>
        <v>7</v>
      </c>
      <c r="R32" s="11">
        <v>19.5</v>
      </c>
      <c r="S32" s="34">
        <v>10.199999999999999</v>
      </c>
      <c r="T32" s="34"/>
      <c r="U32" s="52">
        <f t="shared" si="1"/>
        <v>-12.5</v>
      </c>
      <c r="V32" s="29">
        <f t="shared" si="0"/>
        <v>-1</v>
      </c>
    </row>
    <row r="33" spans="1:23" ht="13">
      <c r="B33" s="10" t="s">
        <v>33</v>
      </c>
      <c r="C33" s="16">
        <v>0</v>
      </c>
      <c r="D33" s="28">
        <v>-3.5</v>
      </c>
      <c r="E33" s="31">
        <v>0</v>
      </c>
      <c r="F33" s="28">
        <v>-3</v>
      </c>
      <c r="G33" s="31">
        <v>0</v>
      </c>
      <c r="H33" s="28">
        <v>-0.9</v>
      </c>
      <c r="I33" s="31">
        <v>0</v>
      </c>
      <c r="J33" s="28">
        <v>-0.1</v>
      </c>
      <c r="K33" s="32">
        <v>0</v>
      </c>
      <c r="L33" s="28">
        <v>0</v>
      </c>
      <c r="M33" s="15">
        <v>0</v>
      </c>
      <c r="N33" s="28">
        <v>0</v>
      </c>
      <c r="O33"/>
      <c r="P33" s="10" t="s">
        <v>33</v>
      </c>
      <c r="Q33" s="46">
        <f>SUM(C33,E33,G33,I33,K33,M33,C59,E59,G59,I59,K59,M59)</f>
        <v>7</v>
      </c>
      <c r="R33" s="11">
        <v>9.3000000000000007</v>
      </c>
      <c r="S33" s="34">
        <v>10.4</v>
      </c>
      <c r="T33" s="34"/>
      <c r="U33" s="29">
        <f t="shared" si="1"/>
        <v>-2.3000000000000007</v>
      </c>
      <c r="V33" s="29">
        <f>ROUNDDOWN(U33/S33,0)</f>
        <v>0</v>
      </c>
    </row>
    <row r="34" spans="1:23" ht="12" customHeight="1">
      <c r="B34" s="3"/>
      <c r="C34" s="3"/>
      <c r="D34" s="4"/>
      <c r="E34" s="3"/>
      <c r="F34" s="9"/>
      <c r="G34" s="3"/>
      <c r="H34" s="3"/>
      <c r="I34" s="3"/>
      <c r="J34" s="7"/>
      <c r="K34" s="3"/>
      <c r="L34" s="3"/>
      <c r="M34" s="3"/>
      <c r="N34" s="3"/>
      <c r="O34"/>
    </row>
    <row r="35" spans="1:23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23"/>
      <c r="O35"/>
    </row>
    <row r="36" spans="1:23" ht="51" customHeight="1">
      <c r="B36" s="10"/>
      <c r="C36" s="12" t="s">
        <v>7</v>
      </c>
      <c r="D36" s="13" t="s">
        <v>37</v>
      </c>
      <c r="E36" s="12" t="s">
        <v>8</v>
      </c>
      <c r="F36" s="13" t="s">
        <v>35</v>
      </c>
      <c r="G36" s="12" t="s">
        <v>44</v>
      </c>
      <c r="H36" s="13" t="s">
        <v>35</v>
      </c>
      <c r="I36" s="12" t="s">
        <v>9</v>
      </c>
      <c r="J36" s="13" t="s">
        <v>35</v>
      </c>
      <c r="K36" s="12" t="s">
        <v>10</v>
      </c>
      <c r="L36" s="13" t="s">
        <v>35</v>
      </c>
      <c r="M36" s="12" t="s">
        <v>45</v>
      </c>
      <c r="N36" s="13" t="s">
        <v>35</v>
      </c>
      <c r="O36"/>
      <c r="W36"/>
    </row>
    <row r="37" spans="1:23" ht="14.5">
      <c r="B37" s="10" t="s">
        <v>11</v>
      </c>
      <c r="C37" s="15">
        <v>19.5</v>
      </c>
      <c r="D37" s="41">
        <v>2.8</v>
      </c>
      <c r="E37" s="15">
        <v>20</v>
      </c>
      <c r="F37" s="41">
        <v>3.8</v>
      </c>
      <c r="G37" s="15">
        <v>15.1</v>
      </c>
      <c r="H37" s="33">
        <v>1.4</v>
      </c>
      <c r="I37" s="15">
        <v>13.482488479262674</v>
      </c>
      <c r="J37" s="44">
        <v>3.2824884792626747</v>
      </c>
      <c r="K37" s="15">
        <v>9.0497126436781592</v>
      </c>
      <c r="L37" s="33">
        <v>2.5497126436781592</v>
      </c>
      <c r="M37" s="15">
        <v>3.6693548387096775</v>
      </c>
      <c r="N37" s="28">
        <v>-0.93064516129032215</v>
      </c>
      <c r="O37"/>
    </row>
    <row r="38" spans="1:23" ht="14.5">
      <c r="B38" s="10" t="s">
        <v>12</v>
      </c>
      <c r="C38" s="15">
        <v>38.1</v>
      </c>
      <c r="D38" s="42">
        <v>9.8000000000000007</v>
      </c>
      <c r="E38" s="15">
        <v>33.4</v>
      </c>
      <c r="F38" s="39">
        <v>6</v>
      </c>
      <c r="G38" s="15">
        <v>26.1</v>
      </c>
      <c r="H38" s="28">
        <v>1.6</v>
      </c>
      <c r="I38" s="15">
        <v>21.2</v>
      </c>
      <c r="J38" s="11">
        <v>1.8000000000000007</v>
      </c>
      <c r="K38" s="15">
        <v>16.100000000000001</v>
      </c>
      <c r="L38" s="28">
        <v>1.0000000000000018</v>
      </c>
      <c r="M38" s="15">
        <v>13.4</v>
      </c>
      <c r="N38" s="28">
        <v>0.59999999999999964</v>
      </c>
      <c r="O38"/>
      <c r="P38" s="1" t="s">
        <v>42</v>
      </c>
    </row>
    <row r="39" spans="1:23" ht="14.5">
      <c r="B39" s="10" t="s">
        <v>13</v>
      </c>
      <c r="C39" s="15">
        <v>19</v>
      </c>
      <c r="D39" s="20" t="s">
        <v>36</v>
      </c>
      <c r="E39" s="15">
        <v>19</v>
      </c>
      <c r="F39" s="20" t="s">
        <v>36</v>
      </c>
      <c r="G39" s="15">
        <v>15</v>
      </c>
      <c r="H39" s="20" t="s">
        <v>36</v>
      </c>
      <c r="I39" s="15">
        <v>15.5</v>
      </c>
      <c r="J39" s="20" t="s">
        <v>36</v>
      </c>
      <c r="K39" s="15">
        <v>6.1</v>
      </c>
      <c r="L39" s="20" t="s">
        <v>36</v>
      </c>
      <c r="M39" s="15">
        <v>-1.2</v>
      </c>
      <c r="N39" s="20" t="s">
        <v>36</v>
      </c>
      <c r="O39"/>
      <c r="P39" s="1" t="s">
        <v>42</v>
      </c>
    </row>
    <row r="40" spans="1:23" ht="14.5">
      <c r="B40" s="10" t="s">
        <v>14</v>
      </c>
      <c r="C40" s="15">
        <v>25.9</v>
      </c>
      <c r="D40" s="33">
        <v>4</v>
      </c>
      <c r="E40" s="15">
        <v>26.5</v>
      </c>
      <c r="F40" s="41">
        <v>5.2</v>
      </c>
      <c r="G40" s="15">
        <v>19.899999999999999</v>
      </c>
      <c r="H40" s="28">
        <v>1.2</v>
      </c>
      <c r="I40" s="15">
        <v>17.771428571428572</v>
      </c>
      <c r="J40" s="44">
        <v>3.4714285714285715</v>
      </c>
      <c r="K40" s="15">
        <v>12.749999999999998</v>
      </c>
      <c r="L40" s="33">
        <v>2.7499999999999982</v>
      </c>
      <c r="M40" s="15">
        <v>7.1516129032258062</v>
      </c>
      <c r="N40" s="28">
        <v>-0.44838709677419342</v>
      </c>
      <c r="O40"/>
    </row>
    <row r="41" spans="1:23" ht="14.5">
      <c r="B41" s="10" t="s">
        <v>15</v>
      </c>
      <c r="C41" s="15">
        <v>8.8000000000000007</v>
      </c>
      <c r="D41" s="28">
        <v>1.1000000000000001</v>
      </c>
      <c r="E41" s="15">
        <v>8.8000000000000007</v>
      </c>
      <c r="F41" s="33">
        <v>1.5</v>
      </c>
      <c r="G41" s="15">
        <v>3.9</v>
      </c>
      <c r="H41" s="28">
        <v>0</v>
      </c>
      <c r="I41" s="15">
        <v>2.6</v>
      </c>
      <c r="J41" s="45">
        <v>2.5</v>
      </c>
      <c r="K41" s="15">
        <v>3.6</v>
      </c>
      <c r="L41" s="41">
        <v>6.4</v>
      </c>
      <c r="M41" s="15">
        <v>-7.4</v>
      </c>
      <c r="N41" s="28">
        <v>-2.6000000000000005</v>
      </c>
      <c r="O41"/>
    </row>
    <row r="42" spans="1:23" ht="14.5">
      <c r="B42" s="10" t="s">
        <v>16</v>
      </c>
      <c r="C42" s="15">
        <v>13.8</v>
      </c>
      <c r="D42" s="33">
        <v>1.5</v>
      </c>
      <c r="E42" s="15">
        <v>14.4</v>
      </c>
      <c r="F42" s="37">
        <v>2.2999999999999998</v>
      </c>
      <c r="G42" s="15">
        <v>11.2</v>
      </c>
      <c r="H42" s="28">
        <v>1.2</v>
      </c>
      <c r="I42" s="15">
        <v>9.7935483870967754</v>
      </c>
      <c r="J42" s="45">
        <v>2.7935483870967754</v>
      </c>
      <c r="K42" s="15">
        <v>7.5699999999999994</v>
      </c>
      <c r="L42" s="41">
        <v>3.6699999999999995</v>
      </c>
      <c r="M42" s="15">
        <v>0.78709677419354829</v>
      </c>
      <c r="N42" s="28">
        <v>-1.4129032258064518</v>
      </c>
      <c r="O42"/>
    </row>
    <row r="43" spans="1:23" ht="14.5">
      <c r="B43" s="10" t="s">
        <v>17</v>
      </c>
      <c r="C43" s="15">
        <v>3.3</v>
      </c>
      <c r="D43" s="28">
        <v>-0.6</v>
      </c>
      <c r="E43" s="15">
        <v>3</v>
      </c>
      <c r="F43" s="28">
        <v>-0.3</v>
      </c>
      <c r="G43" s="15">
        <v>0.3</v>
      </c>
      <c r="H43" s="28">
        <v>0.3</v>
      </c>
      <c r="I43" s="15">
        <v>-0.2</v>
      </c>
      <c r="J43" s="45">
        <v>3.5999999999999996</v>
      </c>
      <c r="K43" s="15">
        <v>-1.2</v>
      </c>
      <c r="L43" s="41">
        <v>5.2</v>
      </c>
      <c r="M43" s="15">
        <v>-8.9</v>
      </c>
      <c r="N43" s="28">
        <v>-0.80000000000000071</v>
      </c>
      <c r="O43"/>
    </row>
    <row r="44" spans="1:23" ht="14.5">
      <c r="B44" s="10" t="s">
        <v>18</v>
      </c>
      <c r="C44" s="15">
        <v>10</v>
      </c>
      <c r="D44" s="28">
        <v>0</v>
      </c>
      <c r="E44" s="15">
        <v>11</v>
      </c>
      <c r="F44" s="39">
        <v>1.5</v>
      </c>
      <c r="G44" s="15">
        <v>8.6999999999999993</v>
      </c>
      <c r="H44" s="33">
        <v>1.6</v>
      </c>
      <c r="I44" s="15">
        <v>6.9419354838709681</v>
      </c>
      <c r="J44" s="45">
        <v>2.8419354838709685</v>
      </c>
      <c r="K44" s="15">
        <v>4.3</v>
      </c>
      <c r="L44" s="33">
        <v>3.0999999999999996</v>
      </c>
      <c r="M44" s="15">
        <v>-1.4999999999999996</v>
      </c>
      <c r="N44" s="28">
        <v>-1.0999999999999996</v>
      </c>
      <c r="O44"/>
    </row>
    <row r="45" spans="1:23" ht="14.5">
      <c r="B45" s="10" t="s">
        <v>19</v>
      </c>
      <c r="C45" s="15">
        <v>8.6</v>
      </c>
      <c r="D45" s="34">
        <v>0.9</v>
      </c>
      <c r="E45" s="15">
        <v>8.4</v>
      </c>
      <c r="F45" s="34">
        <v>1.4</v>
      </c>
      <c r="G45" s="15">
        <v>4</v>
      </c>
      <c r="H45" s="34">
        <v>0.7</v>
      </c>
      <c r="I45" s="15">
        <v>0.9</v>
      </c>
      <c r="J45" s="11">
        <v>1.6</v>
      </c>
      <c r="K45" s="15">
        <v>1.4</v>
      </c>
      <c r="L45" s="41">
        <v>5.1999999999999993</v>
      </c>
      <c r="M45" s="15">
        <v>-8.1</v>
      </c>
      <c r="N45" s="39">
        <v>-2.8</v>
      </c>
      <c r="O45"/>
    </row>
    <row r="46" spans="1:23" ht="14.5">
      <c r="B46" s="10" t="s">
        <v>20</v>
      </c>
      <c r="C46" s="15">
        <v>13.7</v>
      </c>
      <c r="D46" s="39">
        <v>1</v>
      </c>
      <c r="E46" s="15">
        <v>14.1</v>
      </c>
      <c r="F46" s="39">
        <v>1.8</v>
      </c>
      <c r="G46" s="15">
        <v>10.5</v>
      </c>
      <c r="H46" s="34">
        <v>1</v>
      </c>
      <c r="I46" s="15">
        <v>8.3129032258064512</v>
      </c>
      <c r="J46" s="45">
        <v>2.0129032258064514</v>
      </c>
      <c r="K46" s="15">
        <v>5.5433333333333339</v>
      </c>
      <c r="L46" s="33">
        <v>2.5433333333333339</v>
      </c>
      <c r="M46" s="15">
        <v>-0.70322580645161303</v>
      </c>
      <c r="N46" s="39">
        <v>-1.8032258064516131</v>
      </c>
      <c r="O46"/>
    </row>
    <row r="47" spans="1:23" ht="14.5">
      <c r="B47" s="10" t="s">
        <v>21</v>
      </c>
      <c r="C47" s="15">
        <v>20.100000000000001</v>
      </c>
      <c r="D47" s="39">
        <v>1.7</v>
      </c>
      <c r="E47" s="15">
        <v>21.3</v>
      </c>
      <c r="F47" s="41">
        <v>3.1</v>
      </c>
      <c r="G47" s="15">
        <v>17.3</v>
      </c>
      <c r="H47" s="33">
        <v>1.4</v>
      </c>
      <c r="I47" s="15">
        <v>13.122580645161291</v>
      </c>
      <c r="J47" s="45">
        <v>1.2225806451612904</v>
      </c>
      <c r="K47" s="15">
        <v>10.173333333333334</v>
      </c>
      <c r="L47" s="33">
        <v>2.1733333333333338</v>
      </c>
      <c r="M47" s="15">
        <v>4.5935483870967735</v>
      </c>
      <c r="N47" s="34">
        <v>-0.70645161290322633</v>
      </c>
      <c r="O47"/>
    </row>
    <row r="48" spans="1:23" ht="14.5">
      <c r="B48" s="10" t="s">
        <v>22</v>
      </c>
      <c r="C48" s="15">
        <v>17.7</v>
      </c>
      <c r="D48" s="20" t="s">
        <v>36</v>
      </c>
      <c r="E48" s="15">
        <v>19.3</v>
      </c>
      <c r="F48" s="20" t="s">
        <v>36</v>
      </c>
      <c r="G48" s="15">
        <v>18.100000000000001</v>
      </c>
      <c r="H48" s="20" t="s">
        <v>36</v>
      </c>
      <c r="I48" s="15">
        <v>14.033333333333333</v>
      </c>
      <c r="J48" s="20" t="s">
        <v>36</v>
      </c>
      <c r="K48" s="15">
        <v>12.279999999999998</v>
      </c>
      <c r="L48" s="20" t="s">
        <v>36</v>
      </c>
      <c r="M48" s="15">
        <v>7.8193548387096765</v>
      </c>
      <c r="N48" s="20" t="s">
        <v>36</v>
      </c>
      <c r="O48"/>
    </row>
    <row r="49" spans="2:23">
      <c r="B49" s="10" t="s">
        <v>23</v>
      </c>
      <c r="C49" s="15">
        <v>2.2999999999999998</v>
      </c>
      <c r="D49" s="20" t="s">
        <v>36</v>
      </c>
      <c r="E49" s="15">
        <v>2.9</v>
      </c>
      <c r="F49" s="20" t="s">
        <v>36</v>
      </c>
      <c r="G49" s="15">
        <v>13.5</v>
      </c>
      <c r="H49" s="20" t="s">
        <v>36</v>
      </c>
      <c r="I49" s="15">
        <v>17.7</v>
      </c>
      <c r="J49" s="20" t="s">
        <v>36</v>
      </c>
      <c r="K49" s="15">
        <v>17.600000000000001</v>
      </c>
      <c r="L49" s="20" t="s">
        <v>36</v>
      </c>
      <c r="M49" s="15">
        <v>13.1</v>
      </c>
      <c r="N49" s="20" t="s">
        <v>36</v>
      </c>
      <c r="O49"/>
    </row>
    <row r="50" spans="2:23">
      <c r="B50" s="10" t="s">
        <v>24</v>
      </c>
      <c r="C50" s="15">
        <v>7.1</v>
      </c>
      <c r="D50" s="33">
        <v>-52.3</v>
      </c>
      <c r="E50" s="15">
        <v>4.3</v>
      </c>
      <c r="F50" s="33">
        <v>-54.2</v>
      </c>
      <c r="G50" s="15">
        <v>55.1</v>
      </c>
      <c r="H50" s="28">
        <v>-4.0999999999999996</v>
      </c>
      <c r="I50" s="15">
        <v>79.069999999999993</v>
      </c>
      <c r="J50" s="11">
        <v>13.169999999999987</v>
      </c>
      <c r="K50" s="15">
        <v>108.6</v>
      </c>
      <c r="L50" s="33">
        <v>46.599999999999994</v>
      </c>
      <c r="M50" s="15">
        <v>66.800000000000011</v>
      </c>
      <c r="N50" s="28">
        <v>11.20000000000001</v>
      </c>
      <c r="O50"/>
    </row>
    <row r="51" spans="2:23">
      <c r="B51" s="10" t="s">
        <v>25</v>
      </c>
      <c r="C51" s="15">
        <v>224.6</v>
      </c>
      <c r="D51" s="28">
        <v>29.9</v>
      </c>
      <c r="E51" s="15">
        <v>246.5</v>
      </c>
      <c r="F51" s="33">
        <v>66.7</v>
      </c>
      <c r="G51" s="15">
        <v>128.6</v>
      </c>
      <c r="H51" s="28">
        <v>-10.8</v>
      </c>
      <c r="I51" s="15">
        <v>160.21</v>
      </c>
      <c r="J51" s="44">
        <v>57.410000000000011</v>
      </c>
      <c r="K51" s="15">
        <v>81.8</v>
      </c>
      <c r="L51" s="28">
        <v>16.5</v>
      </c>
      <c r="M51" s="15">
        <v>60.5</v>
      </c>
      <c r="N51" s="28">
        <v>10.899999999999999</v>
      </c>
      <c r="O51"/>
    </row>
    <row r="52" spans="2:23">
      <c r="B52" s="10" t="s">
        <v>26</v>
      </c>
      <c r="C52" s="15">
        <v>7.2</v>
      </c>
      <c r="D52" s="20" t="s">
        <v>36</v>
      </c>
      <c r="E52" s="15">
        <v>8.1999999999999993</v>
      </c>
      <c r="F52" s="20" t="s">
        <v>36</v>
      </c>
      <c r="G52" s="15">
        <v>4.3</v>
      </c>
      <c r="H52" s="20" t="s">
        <v>36</v>
      </c>
      <c r="I52" s="15">
        <v>5.1680645161290322</v>
      </c>
      <c r="J52" s="20" t="s">
        <v>36</v>
      </c>
      <c r="K52" s="15">
        <v>2.7266666666666666</v>
      </c>
      <c r="L52" s="20" t="s">
        <v>36</v>
      </c>
      <c r="M52" s="15">
        <v>1.9516129032258065</v>
      </c>
      <c r="N52" s="20" t="s">
        <v>36</v>
      </c>
      <c r="O52"/>
    </row>
    <row r="53" spans="2:23">
      <c r="B53" s="10" t="s">
        <v>27</v>
      </c>
      <c r="C53" s="15">
        <v>7.3</v>
      </c>
      <c r="D53" s="34">
        <v>-0.6</v>
      </c>
      <c r="E53" s="15">
        <v>7.5</v>
      </c>
      <c r="F53" s="28">
        <v>-0.4</v>
      </c>
      <c r="G53" s="15">
        <v>7.7</v>
      </c>
      <c r="H53" s="28">
        <v>-0.1</v>
      </c>
      <c r="I53" s="15">
        <v>9.7096774193548381</v>
      </c>
      <c r="J53" s="11">
        <v>1.3096774193548377</v>
      </c>
      <c r="K53" s="15">
        <v>10.366666666666667</v>
      </c>
      <c r="L53" s="28">
        <v>1.3666666666666671</v>
      </c>
      <c r="M53" s="15">
        <v>7.419354838709677</v>
      </c>
      <c r="N53" s="33">
        <v>-2.3806451612903237</v>
      </c>
      <c r="O53"/>
    </row>
    <row r="54" spans="2:23">
      <c r="B54" s="10" t="s">
        <v>28</v>
      </c>
      <c r="C54" s="15">
        <v>6</v>
      </c>
      <c r="D54" s="33">
        <v>-6.5</v>
      </c>
      <c r="E54" s="15">
        <v>3</v>
      </c>
      <c r="F54" s="41">
        <v>-10.199999999999999</v>
      </c>
      <c r="G54" s="15">
        <v>12</v>
      </c>
      <c r="H54" s="28">
        <v>-0.4</v>
      </c>
      <c r="I54" s="15">
        <v>19</v>
      </c>
      <c r="J54" s="11">
        <v>3.5999999999999996</v>
      </c>
      <c r="K54" s="15">
        <v>21</v>
      </c>
      <c r="L54" s="33">
        <v>5</v>
      </c>
      <c r="M54" s="15">
        <v>16</v>
      </c>
      <c r="N54" s="28">
        <v>-1.1000000000000014</v>
      </c>
      <c r="O54"/>
    </row>
    <row r="55" spans="2:23">
      <c r="B55" s="10" t="s">
        <v>29</v>
      </c>
      <c r="C55" s="15">
        <v>3</v>
      </c>
      <c r="D55" s="20" t="s">
        <v>36</v>
      </c>
      <c r="E55" s="15">
        <v>2</v>
      </c>
      <c r="F55" s="20" t="s">
        <v>36</v>
      </c>
      <c r="G55" s="15">
        <v>10</v>
      </c>
      <c r="H55" s="20" t="s">
        <v>36</v>
      </c>
      <c r="I55" s="15">
        <v>11</v>
      </c>
      <c r="J55" s="20" t="s">
        <v>36</v>
      </c>
      <c r="K55" s="43">
        <v>15</v>
      </c>
      <c r="L55" s="20" t="s">
        <v>36</v>
      </c>
      <c r="M55" s="15">
        <v>11</v>
      </c>
      <c r="N55" s="20" t="s">
        <v>36</v>
      </c>
      <c r="O55"/>
    </row>
    <row r="56" spans="2:23" ht="14.5">
      <c r="B56" s="10" t="s">
        <v>30</v>
      </c>
      <c r="C56" s="15">
        <v>0</v>
      </c>
      <c r="D56" s="28">
        <v>0</v>
      </c>
      <c r="E56" s="15">
        <v>0</v>
      </c>
      <c r="F56" s="28">
        <v>0</v>
      </c>
      <c r="G56" s="15">
        <v>0</v>
      </c>
      <c r="H56" s="28">
        <v>0</v>
      </c>
      <c r="I56" s="15">
        <v>0</v>
      </c>
      <c r="J56" s="11">
        <v>-1.3</v>
      </c>
      <c r="K56" s="15">
        <v>0</v>
      </c>
      <c r="L56" s="33">
        <v>-5</v>
      </c>
      <c r="M56" s="15">
        <v>12</v>
      </c>
      <c r="N56" s="28">
        <v>3.4000000000000004</v>
      </c>
      <c r="O56"/>
    </row>
    <row r="57" spans="2:23" ht="14.5">
      <c r="B57" s="10" t="s">
        <v>31</v>
      </c>
      <c r="C57" s="15">
        <v>0</v>
      </c>
      <c r="D57" s="28">
        <v>0</v>
      </c>
      <c r="E57" s="15">
        <v>0</v>
      </c>
      <c r="F57" s="28">
        <v>0</v>
      </c>
      <c r="G57" s="15">
        <v>0</v>
      </c>
      <c r="H57" s="28">
        <v>-1.2</v>
      </c>
      <c r="I57" s="15">
        <v>1</v>
      </c>
      <c r="J57" s="45">
        <v>-5.2</v>
      </c>
      <c r="K57" s="15">
        <v>3</v>
      </c>
      <c r="L57" s="33">
        <v>-9.1</v>
      </c>
      <c r="M57" s="15">
        <v>17</v>
      </c>
      <c r="N57" s="28">
        <v>0.30000000000000071</v>
      </c>
      <c r="O57"/>
    </row>
    <row r="58" spans="2:23">
      <c r="B58" s="10" t="s">
        <v>32</v>
      </c>
      <c r="C58" s="15">
        <v>0</v>
      </c>
      <c r="D58" s="28">
        <v>-0.1</v>
      </c>
      <c r="E58" s="15">
        <v>0</v>
      </c>
      <c r="F58" s="28">
        <v>-0.2</v>
      </c>
      <c r="G58" s="15">
        <v>0</v>
      </c>
      <c r="H58" s="28">
        <v>-0.7</v>
      </c>
      <c r="I58" s="15">
        <v>2</v>
      </c>
      <c r="J58" s="11">
        <v>-0.5</v>
      </c>
      <c r="K58" s="15">
        <v>1</v>
      </c>
      <c r="L58" s="28">
        <v>-2.6</v>
      </c>
      <c r="M58" s="15">
        <v>1</v>
      </c>
      <c r="N58" s="28">
        <v>-2.9</v>
      </c>
      <c r="O58"/>
    </row>
    <row r="59" spans="2:23">
      <c r="B59" s="10" t="s">
        <v>33</v>
      </c>
      <c r="C59" s="15">
        <v>0</v>
      </c>
      <c r="D59" s="28">
        <v>0</v>
      </c>
      <c r="E59" s="15">
        <v>0</v>
      </c>
      <c r="F59" s="28">
        <v>0</v>
      </c>
      <c r="G59" s="15">
        <v>0</v>
      </c>
      <c r="H59" s="28">
        <v>0</v>
      </c>
      <c r="I59" s="15">
        <v>0</v>
      </c>
      <c r="J59" s="11">
        <v>0</v>
      </c>
      <c r="K59" s="15">
        <v>0</v>
      </c>
      <c r="L59" s="28">
        <v>-0.2</v>
      </c>
      <c r="M59" s="15">
        <v>7</v>
      </c>
      <c r="N59" s="33">
        <v>5.3</v>
      </c>
      <c r="O59"/>
    </row>
    <row r="60" spans="2:23" ht="13.5" customHeight="1">
      <c r="Q60"/>
      <c r="R60"/>
      <c r="S60"/>
      <c r="T60"/>
      <c r="U60"/>
      <c r="V60"/>
      <c r="W60"/>
    </row>
    <row r="61" spans="2:23" ht="13">
      <c r="D61" s="2"/>
      <c r="J61" s="1"/>
      <c r="L61" s="6"/>
      <c r="Q61"/>
      <c r="R61"/>
      <c r="S61"/>
      <c r="T61"/>
      <c r="U61"/>
      <c r="V61"/>
      <c r="W61"/>
    </row>
    <row r="62" spans="2:23">
      <c r="E62" s="3"/>
      <c r="G62" s="3"/>
      <c r="H62" s="6"/>
      <c r="I62" s="3"/>
      <c r="Q62"/>
      <c r="R62"/>
      <c r="S62"/>
      <c r="T62"/>
      <c r="U62"/>
      <c r="V62"/>
      <c r="W62"/>
    </row>
    <row r="63" spans="2:23">
      <c r="E63" s="3"/>
      <c r="G63" s="3"/>
      <c r="H63" s="6"/>
      <c r="I63" s="3"/>
    </row>
    <row r="64" spans="2:23">
      <c r="E64" s="3"/>
      <c r="G64" s="3"/>
      <c r="H64" s="6"/>
      <c r="I64" s="3"/>
    </row>
    <row r="65" spans="5:9">
      <c r="E65" s="3"/>
      <c r="G65" s="3"/>
      <c r="H65" s="6"/>
      <c r="I65" s="3"/>
    </row>
    <row r="66" spans="5:9">
      <c r="E66" s="3"/>
      <c r="G66" s="3"/>
      <c r="H66" s="6"/>
      <c r="I66" s="3"/>
    </row>
    <row r="67" spans="5:9">
      <c r="E67" s="3"/>
      <c r="G67" s="3"/>
      <c r="H67" s="6"/>
      <c r="I67" s="3"/>
    </row>
    <row r="68" spans="5:9">
      <c r="E68" s="3"/>
      <c r="G68" s="3"/>
      <c r="H68" s="6"/>
      <c r="I68" s="3"/>
    </row>
    <row r="69" spans="5:9">
      <c r="E69" s="3"/>
      <c r="G69" s="3"/>
      <c r="H69" s="6"/>
      <c r="I69" s="3"/>
    </row>
    <row r="70" spans="5:9">
      <c r="E70" s="3"/>
      <c r="G70" s="3"/>
      <c r="H70" s="6"/>
      <c r="I70" s="3"/>
    </row>
    <row r="71" spans="5:9">
      <c r="E71" s="3"/>
      <c r="G71" s="3"/>
      <c r="H71" s="6"/>
      <c r="I71" s="3"/>
    </row>
    <row r="72" spans="5:9">
      <c r="E72" s="3"/>
      <c r="G72" s="3"/>
      <c r="H72" s="6"/>
      <c r="I72" s="3"/>
    </row>
    <row r="73" spans="5:9">
      <c r="E73" s="3"/>
      <c r="G73" s="3"/>
      <c r="H73" s="6"/>
      <c r="I73" s="3"/>
    </row>
    <row r="74" spans="5:9">
      <c r="E74" s="3"/>
      <c r="G74" s="3"/>
      <c r="H74" s="6"/>
      <c r="I74" s="3"/>
    </row>
    <row r="75" spans="5:9">
      <c r="E75" s="3"/>
    </row>
    <row r="76" spans="5:9">
      <c r="E76" s="3"/>
    </row>
    <row r="77" spans="5:9">
      <c r="E77" s="3"/>
    </row>
    <row r="78" spans="5:9">
      <c r="E78" s="3"/>
    </row>
    <row r="79" spans="5:9">
      <c r="E79" s="3"/>
    </row>
    <row r="80" spans="5:9">
      <c r="E80" s="3"/>
    </row>
    <row r="81" spans="5:13">
      <c r="E81" s="3"/>
    </row>
    <row r="82" spans="5:13">
      <c r="E82" s="3"/>
    </row>
    <row r="83" spans="5:13">
      <c r="E83" s="3"/>
    </row>
    <row r="84" spans="5:13">
      <c r="E84" s="3"/>
      <c r="G84" s="3"/>
      <c r="I84" s="3"/>
      <c r="J84" s="1"/>
      <c r="K84" s="3"/>
      <c r="L84" s="6"/>
      <c r="M84" s="3"/>
    </row>
    <row r="85" spans="5:13">
      <c r="E85" s="3"/>
      <c r="G85" s="3"/>
      <c r="I85" s="3"/>
      <c r="J85" s="1"/>
      <c r="K85" s="3"/>
      <c r="L85" s="6"/>
      <c r="M85" s="3"/>
    </row>
  </sheetData>
  <mergeCells count="5">
    <mergeCell ref="A35:L35"/>
    <mergeCell ref="X9:AD9"/>
    <mergeCell ref="G2:L2"/>
    <mergeCell ref="G4:L4"/>
    <mergeCell ref="G6:L6"/>
  </mergeCells>
  <phoneticPr fontId="0" type="noConversion"/>
  <pageMargins left="0.75" right="0.75" top="0.48" bottom="0.59" header="0.5" footer="0.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2A5D2-F5FE-45D5-8B86-C86386191B2F}">
  <dimension ref="A1:AB378"/>
  <sheetViews>
    <sheetView topLeftCell="N357" zoomScale="94" zoomScaleNormal="100" workbookViewId="0">
      <selection activeCell="Y385" sqref="Y385"/>
    </sheetView>
  </sheetViews>
  <sheetFormatPr defaultRowHeight="12.5"/>
  <cols>
    <col min="1" max="1" width="12.81640625" customWidth="1"/>
    <col min="13" max="13" width="11.54296875" style="182" customWidth="1"/>
  </cols>
  <sheetData>
    <row r="1" spans="1:28" ht="16" customHeight="1">
      <c r="A1" s="83" t="s">
        <v>52</v>
      </c>
      <c r="B1" s="55"/>
      <c r="C1" s="55"/>
      <c r="D1" s="56"/>
      <c r="E1" s="55"/>
      <c r="F1" s="55"/>
      <c r="G1" s="55"/>
      <c r="H1" s="55"/>
      <c r="I1" s="55"/>
      <c r="J1" s="55"/>
      <c r="L1" s="55"/>
      <c r="M1" s="83"/>
      <c r="N1" s="55"/>
      <c r="O1" s="147"/>
      <c r="P1" s="147"/>
      <c r="Q1" s="147"/>
      <c r="R1" s="147"/>
      <c r="S1" s="57"/>
      <c r="T1" s="57"/>
      <c r="U1" s="57"/>
      <c r="V1" s="57"/>
      <c r="W1" s="57"/>
      <c r="X1" s="57"/>
      <c r="Y1" s="57"/>
      <c r="Z1" s="57"/>
      <c r="AA1" s="57"/>
      <c r="AB1" s="58"/>
    </row>
    <row r="2" spans="1:28" ht="14.5">
      <c r="A2" s="151"/>
      <c r="B2" s="54"/>
      <c r="C2" s="54"/>
      <c r="D2" s="54"/>
      <c r="E2" s="54"/>
      <c r="F2" s="54"/>
      <c r="G2" s="54"/>
      <c r="H2" s="54"/>
      <c r="I2" s="54"/>
      <c r="J2" s="54"/>
      <c r="L2" s="53"/>
      <c r="M2" s="53"/>
      <c r="N2" s="53"/>
      <c r="O2" s="54"/>
      <c r="P2" s="5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9"/>
    </row>
    <row r="3" spans="1:28" ht="14.5" customHeight="1">
      <c r="A3" s="151"/>
      <c r="B3" s="175" t="s">
        <v>53</v>
      </c>
      <c r="C3" s="175" t="s">
        <v>54</v>
      </c>
      <c r="D3" s="175" t="s">
        <v>55</v>
      </c>
      <c r="E3" s="175" t="s">
        <v>56</v>
      </c>
      <c r="F3" s="179" t="s">
        <v>57</v>
      </c>
      <c r="G3" s="128" t="s">
        <v>58</v>
      </c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77" t="s">
        <v>59</v>
      </c>
      <c r="U3" s="173" t="s">
        <v>60</v>
      </c>
      <c r="V3" s="175" t="s">
        <v>61</v>
      </c>
      <c r="W3" s="175" t="s">
        <v>62</v>
      </c>
      <c r="X3" s="173" t="s">
        <v>63</v>
      </c>
      <c r="Y3" s="175" t="s">
        <v>64</v>
      </c>
      <c r="Z3" s="173" t="s">
        <v>65</v>
      </c>
      <c r="AA3" s="175" t="s">
        <v>66</v>
      </c>
      <c r="AB3" s="175" t="s">
        <v>67</v>
      </c>
    </row>
    <row r="4" spans="1:28" ht="14.5" customHeight="1">
      <c r="A4" s="151"/>
      <c r="B4" s="176"/>
      <c r="C4" s="176"/>
      <c r="D4" s="176"/>
      <c r="E4" s="176"/>
      <c r="F4" s="176"/>
      <c r="G4" s="82" t="s">
        <v>68</v>
      </c>
      <c r="H4" s="82" t="s">
        <v>69</v>
      </c>
      <c r="I4" s="82" t="s">
        <v>70</v>
      </c>
      <c r="J4" s="82" t="s">
        <v>71</v>
      </c>
      <c r="K4" s="82" t="s">
        <v>72</v>
      </c>
      <c r="L4" s="82" t="s">
        <v>73</v>
      </c>
      <c r="M4" s="82" t="s">
        <v>106</v>
      </c>
      <c r="N4" s="82" t="s">
        <v>74</v>
      </c>
      <c r="O4" s="82" t="s">
        <v>75</v>
      </c>
      <c r="P4" s="82" t="s">
        <v>76</v>
      </c>
      <c r="Q4" s="148" t="s">
        <v>77</v>
      </c>
      <c r="R4" s="149"/>
      <c r="S4" s="150"/>
      <c r="T4" s="178"/>
      <c r="U4" s="174"/>
      <c r="V4" s="176"/>
      <c r="W4" s="176"/>
      <c r="X4" s="174"/>
      <c r="Y4" s="176"/>
      <c r="Z4" s="174"/>
      <c r="AA4" s="176"/>
      <c r="AB4" s="176"/>
    </row>
    <row r="5" spans="1:28" ht="14.5" customHeight="1">
      <c r="A5" s="152" t="s">
        <v>78</v>
      </c>
      <c r="B5" s="176"/>
      <c r="C5" s="176"/>
      <c r="D5" s="176"/>
      <c r="E5" s="176"/>
      <c r="F5" s="176"/>
      <c r="G5" s="82"/>
      <c r="H5" s="82"/>
      <c r="I5" s="82"/>
      <c r="J5" s="82"/>
      <c r="K5" s="82"/>
      <c r="L5" s="82"/>
      <c r="M5" s="82"/>
      <c r="N5" s="82"/>
      <c r="O5" s="82"/>
      <c r="P5" s="82"/>
      <c r="Q5" s="81" t="s">
        <v>79</v>
      </c>
      <c r="R5" s="81" t="s">
        <v>80</v>
      </c>
      <c r="S5" s="81" t="s">
        <v>81</v>
      </c>
      <c r="T5" s="178"/>
      <c r="U5" s="174"/>
      <c r="V5" s="176"/>
      <c r="W5" s="176"/>
      <c r="X5" s="174"/>
      <c r="Y5" s="176"/>
      <c r="Z5" s="174"/>
      <c r="AA5" s="176"/>
      <c r="AB5" s="176"/>
    </row>
    <row r="6" spans="1:28" ht="14.5">
      <c r="A6" s="153">
        <v>44562</v>
      </c>
      <c r="B6" s="60"/>
      <c r="C6" s="61"/>
      <c r="D6" s="62">
        <v>1014.8</v>
      </c>
      <c r="E6" s="63">
        <v>1015</v>
      </c>
      <c r="F6" s="79">
        <v>77.115920458019616</v>
      </c>
      <c r="G6" s="130">
        <v>9.2810028434031473</v>
      </c>
      <c r="H6" s="129">
        <v>13.2</v>
      </c>
      <c r="I6" s="60">
        <v>13.3</v>
      </c>
      <c r="J6" s="60">
        <v>11.2</v>
      </c>
      <c r="K6" s="60">
        <v>13.8</v>
      </c>
      <c r="L6" s="60">
        <v>13.9</v>
      </c>
      <c r="M6" s="60">
        <f>IF(AND(ISNUMBER(L6),ISNUMBER(N6)),AVERAGE(L6,N6),"")</f>
        <v>12.75</v>
      </c>
      <c r="N6" s="60">
        <v>11.6</v>
      </c>
      <c r="O6" s="60">
        <v>7.9</v>
      </c>
      <c r="P6" s="60">
        <v>9</v>
      </c>
      <c r="Q6" s="60">
        <v>10.1</v>
      </c>
      <c r="R6" s="60">
        <v>9.6999999999999993</v>
      </c>
      <c r="S6" s="60">
        <v>8.9</v>
      </c>
      <c r="T6" s="62">
        <v>1.4</v>
      </c>
      <c r="U6" s="64">
        <v>1</v>
      </c>
      <c r="V6" s="65"/>
      <c r="W6" s="60">
        <v>0</v>
      </c>
      <c r="X6" s="64">
        <v>8</v>
      </c>
      <c r="Y6" s="64">
        <v>6</v>
      </c>
      <c r="Z6" s="66" t="s">
        <v>82</v>
      </c>
      <c r="AA6" s="67">
        <v>16</v>
      </c>
      <c r="AB6" s="80">
        <v>11.2</v>
      </c>
    </row>
    <row r="7" spans="1:28" ht="14.5" customHeight="1">
      <c r="A7" s="153">
        <f>A6+1</f>
        <v>44563</v>
      </c>
      <c r="B7" s="60"/>
      <c r="C7" s="61"/>
      <c r="D7" s="62">
        <v>1009.5</v>
      </c>
      <c r="E7" s="63">
        <v>1010</v>
      </c>
      <c r="F7" s="79">
        <v>88.479913396978333</v>
      </c>
      <c r="G7" s="130">
        <v>8.6779192841519741</v>
      </c>
      <c r="H7" s="129">
        <v>10.5</v>
      </c>
      <c r="I7" s="60">
        <v>10.7</v>
      </c>
      <c r="J7" s="60">
        <v>9.6</v>
      </c>
      <c r="K7" s="60">
        <v>12</v>
      </c>
      <c r="L7" s="60">
        <v>12.1</v>
      </c>
      <c r="M7" s="60">
        <f>IF(AND(ISNUMBER(L7),ISNUMBER(N7)),AVERAGE(L7,N7),"")</f>
        <v>11.2</v>
      </c>
      <c r="N7" s="60">
        <v>10.3</v>
      </c>
      <c r="O7" s="60">
        <v>7.9</v>
      </c>
      <c r="P7" s="60">
        <v>8.1999999999999993</v>
      </c>
      <c r="Q7" s="60">
        <v>9.6</v>
      </c>
      <c r="R7" s="60">
        <v>9.6999999999999993</v>
      </c>
      <c r="S7" s="60">
        <v>9.1</v>
      </c>
      <c r="T7" s="62">
        <v>2.9</v>
      </c>
      <c r="U7" s="64">
        <v>1</v>
      </c>
      <c r="V7" s="65"/>
      <c r="W7" s="62">
        <v>1</v>
      </c>
      <c r="X7" s="64">
        <v>8</v>
      </c>
      <c r="Y7" s="64">
        <v>7</v>
      </c>
      <c r="Z7" s="66" t="s">
        <v>83</v>
      </c>
      <c r="AA7" s="67">
        <v>15</v>
      </c>
      <c r="AB7" s="80">
        <v>10.5</v>
      </c>
    </row>
    <row r="8" spans="1:28" ht="14.5">
      <c r="A8" s="153">
        <f t="shared" ref="A8:A71" si="0">A7+1</f>
        <v>44564</v>
      </c>
      <c r="B8" s="68"/>
      <c r="C8" s="69"/>
      <c r="D8" s="62">
        <v>1006</v>
      </c>
      <c r="E8" s="63">
        <v>1006</v>
      </c>
      <c r="F8" s="79">
        <v>88.937933868114214</v>
      </c>
      <c r="G8" s="130">
        <v>6.7815459503901385</v>
      </c>
      <c r="H8" s="129">
        <v>8.5</v>
      </c>
      <c r="I8" s="60">
        <v>8.6999999999999993</v>
      </c>
      <c r="J8" s="60">
        <v>7.7</v>
      </c>
      <c r="K8" s="60">
        <v>11.4</v>
      </c>
      <c r="L8" s="60">
        <v>11.4</v>
      </c>
      <c r="M8" s="60">
        <f>IF(AND(ISNUMBER(L8),ISNUMBER(N8)),AVERAGE(L8,N8),"")</f>
        <v>9.9</v>
      </c>
      <c r="N8" s="60">
        <v>8.4</v>
      </c>
      <c r="O8" s="60">
        <v>4.5</v>
      </c>
      <c r="P8" s="60">
        <v>5.6</v>
      </c>
      <c r="Q8" s="60">
        <v>8.1</v>
      </c>
      <c r="R8" s="60">
        <v>9.1</v>
      </c>
      <c r="S8" s="60">
        <v>9.3000000000000007</v>
      </c>
      <c r="T8" s="62">
        <v>5</v>
      </c>
      <c r="U8" s="64">
        <v>1</v>
      </c>
      <c r="V8" s="65"/>
      <c r="W8" s="60">
        <v>0</v>
      </c>
      <c r="X8" s="64">
        <v>8</v>
      </c>
      <c r="Y8" s="64">
        <v>8</v>
      </c>
      <c r="Z8" s="66" t="s">
        <v>82</v>
      </c>
      <c r="AA8" s="67">
        <v>16</v>
      </c>
      <c r="AB8" s="80">
        <v>11.2</v>
      </c>
    </row>
    <row r="9" spans="1:28" ht="14.5" customHeight="1">
      <c r="A9" s="153">
        <f t="shared" si="0"/>
        <v>44565</v>
      </c>
      <c r="B9" s="60"/>
      <c r="C9" s="61"/>
      <c r="D9" s="70">
        <v>999.5</v>
      </c>
      <c r="E9" s="63">
        <v>999.5</v>
      </c>
      <c r="F9" s="79">
        <v>100</v>
      </c>
      <c r="G9" s="130">
        <v>2.899999999999999</v>
      </c>
      <c r="H9" s="125">
        <v>2.9</v>
      </c>
      <c r="I9" s="71">
        <v>3.1</v>
      </c>
      <c r="J9" s="62">
        <v>2.9</v>
      </c>
      <c r="K9" s="60"/>
      <c r="L9" s="60">
        <v>5</v>
      </c>
      <c r="M9" s="60">
        <f>IF(AND(ISNUMBER(L9),ISNUMBER(N9)),AVERAGE(L9,N9),"")</f>
        <v>3.95</v>
      </c>
      <c r="N9" s="60">
        <v>2.9</v>
      </c>
      <c r="O9" s="60">
        <v>-4.2</v>
      </c>
      <c r="P9" s="60">
        <v>-3.7</v>
      </c>
      <c r="Q9" s="60">
        <v>7</v>
      </c>
      <c r="R9" s="62">
        <v>8.6999999999999993</v>
      </c>
      <c r="S9" s="60">
        <v>9.4</v>
      </c>
      <c r="T9" s="62">
        <v>0.4</v>
      </c>
      <c r="U9" s="71">
        <v>1</v>
      </c>
      <c r="V9" s="65"/>
      <c r="W9" s="60">
        <v>2</v>
      </c>
      <c r="X9" s="71">
        <v>8</v>
      </c>
      <c r="Y9" s="71">
        <v>8</v>
      </c>
      <c r="Z9" s="66" t="s">
        <v>84</v>
      </c>
      <c r="AA9" s="67">
        <v>13</v>
      </c>
      <c r="AB9" s="80">
        <v>9.1</v>
      </c>
    </row>
    <row r="10" spans="1:28" ht="14.5">
      <c r="A10" s="153">
        <f t="shared" si="0"/>
        <v>44566</v>
      </c>
      <c r="B10" s="60"/>
      <c r="C10" s="72"/>
      <c r="D10" s="62">
        <v>1011</v>
      </c>
      <c r="E10" s="73">
        <v>1012</v>
      </c>
      <c r="F10" s="79">
        <v>83.554112501879771</v>
      </c>
      <c r="G10" s="130">
        <v>-0.4913065042101562</v>
      </c>
      <c r="H10" s="129">
        <v>2</v>
      </c>
      <c r="I10" s="60"/>
      <c r="J10" s="60">
        <v>1.1000000000000001</v>
      </c>
      <c r="K10" s="60"/>
      <c r="L10" s="60">
        <v>6.2</v>
      </c>
      <c r="M10" s="60">
        <f>IF(AND(ISNUMBER(L10),ISNUMBER(N10)),AVERAGE(L10,N10),"")</f>
        <v>3.35</v>
      </c>
      <c r="N10" s="60">
        <v>0.5</v>
      </c>
      <c r="O10" s="60">
        <v>-3.7</v>
      </c>
      <c r="P10" s="60">
        <v>-1.5</v>
      </c>
      <c r="Q10" s="60">
        <v>2.7</v>
      </c>
      <c r="R10" s="60">
        <v>7.1</v>
      </c>
      <c r="S10" s="60">
        <v>9.4</v>
      </c>
      <c r="T10" s="62">
        <v>0</v>
      </c>
      <c r="U10" s="64">
        <v>4</v>
      </c>
      <c r="V10" s="65"/>
      <c r="W10" s="60">
        <v>6</v>
      </c>
      <c r="X10" s="64">
        <v>8</v>
      </c>
      <c r="Y10" s="64">
        <v>0</v>
      </c>
      <c r="Z10" s="66" t="s">
        <v>82</v>
      </c>
      <c r="AA10" s="67">
        <v>6.5</v>
      </c>
      <c r="AB10" s="80">
        <v>4.55</v>
      </c>
    </row>
    <row r="11" spans="1:28" ht="14.5" customHeight="1">
      <c r="A11" s="153">
        <f t="shared" si="0"/>
        <v>44567</v>
      </c>
      <c r="B11" s="60"/>
      <c r="C11" s="72"/>
      <c r="D11" s="62">
        <v>1016</v>
      </c>
      <c r="E11" s="73">
        <v>1017</v>
      </c>
      <c r="F11" s="79">
        <v>100</v>
      </c>
      <c r="G11" s="130">
        <v>-1.0000000000000009</v>
      </c>
      <c r="H11" s="129">
        <v>-1</v>
      </c>
      <c r="I11" s="60"/>
      <c r="J11" s="60">
        <v>-1</v>
      </c>
      <c r="K11" s="60"/>
      <c r="L11" s="60">
        <v>7.1</v>
      </c>
      <c r="M11" s="60">
        <f>IF(AND(ISNUMBER(L11),ISNUMBER(N11)),AVERAGE(L11,N11),"")</f>
        <v>1.6999999999999997</v>
      </c>
      <c r="N11" s="60">
        <v>-3.7</v>
      </c>
      <c r="O11" s="60">
        <v>-6</v>
      </c>
      <c r="P11" s="60">
        <v>-4.0999999999999996</v>
      </c>
      <c r="Q11" s="60">
        <v>1.9</v>
      </c>
      <c r="R11" s="60">
        <v>5.7</v>
      </c>
      <c r="S11" s="60">
        <v>9.1999999999999993</v>
      </c>
      <c r="T11" s="62">
        <v>2.7</v>
      </c>
      <c r="U11" s="64">
        <v>4</v>
      </c>
      <c r="V11" s="65"/>
      <c r="W11" s="60">
        <v>0.8</v>
      </c>
      <c r="X11" s="64">
        <v>8</v>
      </c>
      <c r="Y11" s="64">
        <v>4</v>
      </c>
      <c r="Z11" s="66" t="s">
        <v>82</v>
      </c>
      <c r="AA11" s="67">
        <v>10</v>
      </c>
      <c r="AB11" s="80">
        <v>7</v>
      </c>
    </row>
    <row r="12" spans="1:28" ht="14.5">
      <c r="A12" s="153">
        <f t="shared" si="0"/>
        <v>44568</v>
      </c>
      <c r="B12" s="60"/>
      <c r="C12" s="72"/>
      <c r="D12" s="62">
        <v>1008</v>
      </c>
      <c r="E12" s="73">
        <v>1008</v>
      </c>
      <c r="F12" s="79">
        <v>86.030116007734463</v>
      </c>
      <c r="G12" s="130">
        <v>0.89317538473031544</v>
      </c>
      <c r="H12" s="129">
        <v>3</v>
      </c>
      <c r="I12" s="60"/>
      <c r="J12" s="60">
        <v>2.2000000000000002</v>
      </c>
      <c r="K12" s="60"/>
      <c r="L12" s="60">
        <v>8.6</v>
      </c>
      <c r="M12" s="60">
        <f>IF(AND(ISNUMBER(L12),ISNUMBER(N12)),AVERAGE(L12,N12),"")</f>
        <v>3.8499999999999996</v>
      </c>
      <c r="N12" s="62">
        <v>-0.9</v>
      </c>
      <c r="O12" s="60">
        <v>-1.9</v>
      </c>
      <c r="P12" s="60">
        <v>-1.8</v>
      </c>
      <c r="Q12" s="60">
        <v>2.2000000000000002</v>
      </c>
      <c r="R12" s="60">
        <v>5.4</v>
      </c>
      <c r="S12" s="60">
        <v>9</v>
      </c>
      <c r="T12" s="62">
        <v>0.4</v>
      </c>
      <c r="U12" s="64">
        <v>1</v>
      </c>
      <c r="V12" s="53"/>
      <c r="W12" s="60">
        <v>2.5</v>
      </c>
      <c r="X12" s="74">
        <v>8</v>
      </c>
      <c r="Y12" s="74">
        <v>2</v>
      </c>
      <c r="Z12" s="66" t="s">
        <v>82</v>
      </c>
      <c r="AA12" s="67">
        <v>15</v>
      </c>
      <c r="AB12" s="80">
        <v>10.5</v>
      </c>
    </row>
    <row r="13" spans="1:28" ht="14.5" customHeight="1">
      <c r="A13" s="153">
        <f t="shared" si="0"/>
        <v>44569</v>
      </c>
      <c r="B13" s="60"/>
      <c r="C13" s="72"/>
      <c r="D13" s="62">
        <v>1001.5</v>
      </c>
      <c r="E13" s="73">
        <v>1001.5</v>
      </c>
      <c r="F13" s="79">
        <v>94.393612595672948</v>
      </c>
      <c r="G13" s="130">
        <v>7.4526485871856201</v>
      </c>
      <c r="H13" s="129">
        <v>8.3000000000000007</v>
      </c>
      <c r="I13" s="60"/>
      <c r="J13" s="60">
        <v>7.9</v>
      </c>
      <c r="K13" s="60"/>
      <c r="L13" s="60">
        <v>10.7</v>
      </c>
      <c r="M13" s="60">
        <f>IF(AND(ISNUMBER(L13),ISNUMBER(N13)),AVERAGE(L13,N13),"")</f>
        <v>2.0999999999999996</v>
      </c>
      <c r="N13" s="60">
        <v>-6.5</v>
      </c>
      <c r="O13" s="60">
        <v>-2.1</v>
      </c>
      <c r="P13" s="60">
        <v>-0.7</v>
      </c>
      <c r="Q13" s="60">
        <v>3.6</v>
      </c>
      <c r="R13" s="60">
        <v>5.0999999999999996</v>
      </c>
      <c r="S13" s="60">
        <v>8.6999999999999993</v>
      </c>
      <c r="T13" s="60">
        <v>4.0999999999999996</v>
      </c>
      <c r="U13" s="64">
        <v>1</v>
      </c>
      <c r="V13" s="62"/>
      <c r="W13" s="62">
        <v>0.2</v>
      </c>
      <c r="X13" s="64">
        <v>6</v>
      </c>
      <c r="Y13" s="64">
        <v>8</v>
      </c>
      <c r="Z13" s="66" t="s">
        <v>83</v>
      </c>
      <c r="AA13" s="67">
        <v>18</v>
      </c>
      <c r="AB13" s="80">
        <v>12.600000000000001</v>
      </c>
    </row>
    <row r="14" spans="1:28" ht="14.5">
      <c r="A14" s="153">
        <f t="shared" si="0"/>
        <v>44570</v>
      </c>
      <c r="B14" s="60"/>
      <c r="C14" s="72"/>
      <c r="D14" s="62">
        <v>1000.4</v>
      </c>
      <c r="E14" s="73">
        <v>1000.6</v>
      </c>
      <c r="F14" s="79">
        <v>92.783093350054088</v>
      </c>
      <c r="G14" s="130">
        <v>1.3518064985451372</v>
      </c>
      <c r="H14" s="129">
        <v>2.4</v>
      </c>
      <c r="I14" s="60">
        <v>2.7</v>
      </c>
      <c r="J14" s="60">
        <v>2</v>
      </c>
      <c r="K14" s="60"/>
      <c r="L14" s="60">
        <v>8.3000000000000007</v>
      </c>
      <c r="M14" s="60">
        <f>IF(AND(ISNUMBER(L14),ISNUMBER(N14)),AVERAGE(L14,N14),"")</f>
        <v>5.2</v>
      </c>
      <c r="N14" s="60">
        <v>2.1</v>
      </c>
      <c r="O14" s="60">
        <v>-1.6</v>
      </c>
      <c r="P14" s="60">
        <v>-1</v>
      </c>
      <c r="Q14" s="60">
        <v>2.5</v>
      </c>
      <c r="R14" s="60">
        <v>5.5</v>
      </c>
      <c r="S14" s="60">
        <v>8.5</v>
      </c>
      <c r="T14" s="62" t="s">
        <v>85</v>
      </c>
      <c r="U14" s="64">
        <v>4</v>
      </c>
      <c r="V14" s="75"/>
      <c r="W14" s="60">
        <v>5.3</v>
      </c>
      <c r="X14" s="64">
        <v>8</v>
      </c>
      <c r="Y14" s="64">
        <v>1</v>
      </c>
      <c r="Z14" s="66" t="s">
        <v>82</v>
      </c>
      <c r="AA14" s="67">
        <v>9</v>
      </c>
      <c r="AB14" s="80">
        <v>6.3000000000000007</v>
      </c>
    </row>
    <row r="15" spans="1:28" ht="14.5" customHeight="1">
      <c r="A15" s="153">
        <f t="shared" si="0"/>
        <v>44571</v>
      </c>
      <c r="B15" s="60"/>
      <c r="C15" s="72"/>
      <c r="D15" s="62">
        <v>1015.8</v>
      </c>
      <c r="E15" s="73">
        <v>1016.3</v>
      </c>
      <c r="F15" s="79">
        <v>95.238910310290834</v>
      </c>
      <c r="G15" s="130">
        <v>4.6001612250213659</v>
      </c>
      <c r="H15" s="129">
        <v>5.3</v>
      </c>
      <c r="I15" s="60"/>
      <c r="J15" s="60">
        <v>5</v>
      </c>
      <c r="K15" s="60">
        <v>9.1999999999999993</v>
      </c>
      <c r="L15" s="60">
        <v>9.4</v>
      </c>
      <c r="M15" s="60">
        <f>IF(AND(ISNUMBER(L15),ISNUMBER(N15)),AVERAGE(L15,N15),"")</f>
        <v>5.9</v>
      </c>
      <c r="N15" s="60">
        <v>2.4</v>
      </c>
      <c r="O15" s="60">
        <v>-2.2000000000000002</v>
      </c>
      <c r="P15" s="60">
        <v>-0.5</v>
      </c>
      <c r="Q15" s="60">
        <v>3.5</v>
      </c>
      <c r="R15" s="60">
        <v>5</v>
      </c>
      <c r="S15" s="60">
        <v>8.1999999999999993</v>
      </c>
      <c r="T15" s="60">
        <v>1.8</v>
      </c>
      <c r="U15" s="64">
        <v>1</v>
      </c>
      <c r="V15" s="75"/>
      <c r="W15" s="62">
        <v>0</v>
      </c>
      <c r="X15" s="64">
        <v>7</v>
      </c>
      <c r="Y15" s="64">
        <v>8</v>
      </c>
      <c r="Z15" s="66" t="s">
        <v>82</v>
      </c>
      <c r="AA15" s="67">
        <v>9</v>
      </c>
      <c r="AB15" s="80">
        <v>6.3000000000000007</v>
      </c>
    </row>
    <row r="16" spans="1:28" ht="14.5">
      <c r="A16" s="153">
        <f t="shared" si="0"/>
        <v>44572</v>
      </c>
      <c r="B16" s="60"/>
      <c r="C16" s="61"/>
      <c r="D16" s="76">
        <v>1026.2</v>
      </c>
      <c r="E16" s="63">
        <v>1027.2</v>
      </c>
      <c r="F16" s="79">
        <v>102.77338331784978</v>
      </c>
      <c r="G16" s="130">
        <v>9.2053705902172798</v>
      </c>
      <c r="H16" s="129">
        <v>8.8000000000000007</v>
      </c>
      <c r="I16" s="60">
        <v>8.9</v>
      </c>
      <c r="J16" s="144">
        <v>9</v>
      </c>
      <c r="K16" s="60">
        <v>10.3</v>
      </c>
      <c r="L16" s="60">
        <v>10.4</v>
      </c>
      <c r="M16" s="60">
        <f>IF(AND(ISNUMBER(L16),ISNUMBER(N16)),AVERAGE(L16,N16),"")</f>
        <v>7.9</v>
      </c>
      <c r="N16" s="60">
        <v>5.4</v>
      </c>
      <c r="O16" s="60">
        <v>4.5999999999999996</v>
      </c>
      <c r="P16" s="60">
        <v>4.3</v>
      </c>
      <c r="Q16" s="60">
        <v>6.6</v>
      </c>
      <c r="R16" s="60">
        <v>5.9</v>
      </c>
      <c r="S16" s="60">
        <v>8</v>
      </c>
      <c r="T16" s="60">
        <v>1.1000000000000001</v>
      </c>
      <c r="U16" s="64">
        <v>1</v>
      </c>
      <c r="V16" s="75"/>
      <c r="W16" s="60">
        <v>0</v>
      </c>
      <c r="X16" s="64">
        <v>4</v>
      </c>
      <c r="Y16" s="64">
        <v>8</v>
      </c>
      <c r="Z16" s="66" t="s">
        <v>86</v>
      </c>
      <c r="AA16" s="67">
        <v>0</v>
      </c>
      <c r="AB16" s="80">
        <v>0</v>
      </c>
    </row>
    <row r="17" spans="1:28" ht="14.5" customHeight="1">
      <c r="A17" s="153">
        <f t="shared" si="0"/>
        <v>44573</v>
      </c>
      <c r="B17" s="60"/>
      <c r="C17" s="61"/>
      <c r="D17" s="62">
        <v>1036.8</v>
      </c>
      <c r="E17" s="63">
        <v>1040</v>
      </c>
      <c r="F17" s="79">
        <v>106.18594074394787</v>
      </c>
      <c r="G17" s="130">
        <v>0.62857584525399113</v>
      </c>
      <c r="H17" s="129">
        <v>-0.2</v>
      </c>
      <c r="I17" s="60">
        <v>0</v>
      </c>
      <c r="J17" s="144">
        <v>0.1</v>
      </c>
      <c r="K17" s="60">
        <v>8.1</v>
      </c>
      <c r="L17" s="60">
        <v>8.1999999999999993</v>
      </c>
      <c r="M17" s="60">
        <f>IF(AND(ISNUMBER(L17),ISNUMBER(N17)),AVERAGE(L17,N17),"")</f>
        <v>3.6999999999999997</v>
      </c>
      <c r="N17" s="60">
        <v>-0.8</v>
      </c>
      <c r="O17" s="60">
        <v>-5.4</v>
      </c>
      <c r="P17" s="60">
        <v>-2.1</v>
      </c>
      <c r="Q17" s="60">
        <v>3.2</v>
      </c>
      <c r="R17" s="60">
        <v>6.2</v>
      </c>
      <c r="S17" s="60">
        <v>8</v>
      </c>
      <c r="T17" s="60" t="s">
        <v>85</v>
      </c>
      <c r="U17" s="64">
        <v>1</v>
      </c>
      <c r="V17" s="60"/>
      <c r="W17" s="60">
        <v>7</v>
      </c>
      <c r="X17" s="64">
        <v>7</v>
      </c>
      <c r="Y17" s="64">
        <v>1</v>
      </c>
      <c r="Z17" s="66" t="s">
        <v>82</v>
      </c>
      <c r="AA17" s="67">
        <v>5</v>
      </c>
      <c r="AB17" s="80">
        <v>3.5</v>
      </c>
    </row>
    <row r="18" spans="1:28" ht="14.5">
      <c r="A18" s="153">
        <f t="shared" si="0"/>
        <v>44574</v>
      </c>
      <c r="B18" s="60"/>
      <c r="C18" s="61"/>
      <c r="D18" s="62">
        <v>1037</v>
      </c>
      <c r="E18" s="63">
        <v>1040</v>
      </c>
      <c r="F18" s="79">
        <v>100</v>
      </c>
      <c r="G18" s="130">
        <v>-9.9999999999999339E-2</v>
      </c>
      <c r="H18" s="129">
        <v>-0.1</v>
      </c>
      <c r="I18" s="60">
        <v>0.1</v>
      </c>
      <c r="J18" s="60">
        <v>-0.1</v>
      </c>
      <c r="K18" s="60"/>
      <c r="L18" s="60">
        <v>7.9</v>
      </c>
      <c r="M18" s="60">
        <f>IF(AND(ISNUMBER(L18),ISNUMBER(N18)),AVERAGE(L18,N18),"")</f>
        <v>3.85</v>
      </c>
      <c r="N18" s="60">
        <v>-0.2</v>
      </c>
      <c r="O18" s="60">
        <v>-3.5</v>
      </c>
      <c r="P18" s="60">
        <v>-2.4</v>
      </c>
      <c r="Q18" s="60">
        <v>1.9</v>
      </c>
      <c r="R18" s="60">
        <v>5</v>
      </c>
      <c r="S18" s="60">
        <v>8</v>
      </c>
      <c r="T18" s="60">
        <v>0</v>
      </c>
      <c r="U18" s="64">
        <v>4</v>
      </c>
      <c r="V18" s="65"/>
      <c r="W18" s="60">
        <v>7.5</v>
      </c>
      <c r="X18" s="64">
        <v>8</v>
      </c>
      <c r="Y18" s="64">
        <v>0</v>
      </c>
      <c r="Z18" s="66" t="s">
        <v>82</v>
      </c>
      <c r="AA18" s="67">
        <v>0</v>
      </c>
      <c r="AB18" s="80">
        <v>0</v>
      </c>
    </row>
    <row r="19" spans="1:28" ht="14.5" customHeight="1">
      <c r="A19" s="153">
        <f t="shared" si="0"/>
        <v>44575</v>
      </c>
      <c r="B19" s="60"/>
      <c r="C19" s="61"/>
      <c r="D19" s="62">
        <v>1033</v>
      </c>
      <c r="E19" s="63">
        <v>1036</v>
      </c>
      <c r="F19" s="79">
        <v>110.97935124562521</v>
      </c>
      <c r="G19" s="130">
        <v>2.7468247735381944E-2</v>
      </c>
      <c r="H19" s="129">
        <v>-1.4</v>
      </c>
      <c r="I19" s="60">
        <v>-1.2</v>
      </c>
      <c r="J19" s="144">
        <v>-0.9</v>
      </c>
      <c r="K19" s="60"/>
      <c r="L19" s="60">
        <v>6.9</v>
      </c>
      <c r="M19" s="60">
        <f>IF(AND(ISNUMBER(L19),ISNUMBER(N19)),AVERAGE(L19,N19),"")</f>
        <v>2.4000000000000004</v>
      </c>
      <c r="N19" s="60">
        <v>-2.1</v>
      </c>
      <c r="O19" s="60">
        <v>-6.3</v>
      </c>
      <c r="P19" s="60">
        <v>-3.1</v>
      </c>
      <c r="Q19" s="60">
        <v>1.4</v>
      </c>
      <c r="R19" s="60">
        <v>4.2</v>
      </c>
      <c r="S19" s="60">
        <v>7.9</v>
      </c>
      <c r="T19" s="60">
        <v>0</v>
      </c>
      <c r="U19" s="64">
        <v>4</v>
      </c>
      <c r="V19" s="65"/>
      <c r="W19" s="60">
        <v>6.8</v>
      </c>
      <c r="X19" s="64">
        <v>7</v>
      </c>
      <c r="Y19" s="64">
        <v>0</v>
      </c>
      <c r="Z19" s="66" t="s">
        <v>82</v>
      </c>
      <c r="AA19" s="67">
        <v>0</v>
      </c>
      <c r="AB19" s="80">
        <v>0</v>
      </c>
    </row>
    <row r="20" spans="1:28" ht="14.5">
      <c r="A20" s="153">
        <f t="shared" si="0"/>
        <v>44576</v>
      </c>
      <c r="B20" s="60"/>
      <c r="C20" s="61"/>
      <c r="D20" s="62">
        <v>1024</v>
      </c>
      <c r="E20" s="63">
        <v>1025</v>
      </c>
      <c r="F20" s="79">
        <v>100</v>
      </c>
      <c r="G20" s="130">
        <v>1.3000000000000009</v>
      </c>
      <c r="H20" s="129">
        <v>1.3</v>
      </c>
      <c r="I20" s="60">
        <v>1.4</v>
      </c>
      <c r="J20" s="60">
        <v>1.3</v>
      </c>
      <c r="K20" s="60"/>
      <c r="L20" s="60">
        <v>5.0999999999999996</v>
      </c>
      <c r="M20" s="60">
        <f>IF(AND(ISNUMBER(L20),ISNUMBER(N20)),AVERAGE(L20,N20),"")</f>
        <v>1.2999999999999998</v>
      </c>
      <c r="N20" s="60">
        <v>-2.5</v>
      </c>
      <c r="O20" s="60">
        <v>-5.8</v>
      </c>
      <c r="P20" s="60">
        <v>-3.1</v>
      </c>
      <c r="Q20" s="60">
        <v>1.1000000000000001</v>
      </c>
      <c r="R20" s="60">
        <v>3.6</v>
      </c>
      <c r="S20" s="60">
        <v>7.7</v>
      </c>
      <c r="T20" s="60" t="s">
        <v>85</v>
      </c>
      <c r="U20" s="64">
        <v>1</v>
      </c>
      <c r="V20" s="65"/>
      <c r="W20" s="60">
        <v>0.5</v>
      </c>
      <c r="X20" s="64">
        <v>4</v>
      </c>
      <c r="Y20" s="64">
        <v>8</v>
      </c>
      <c r="Z20" s="66" t="s">
        <v>82</v>
      </c>
      <c r="AA20" s="67">
        <v>0</v>
      </c>
      <c r="AB20" s="80">
        <v>0</v>
      </c>
    </row>
    <row r="21" spans="1:28" ht="14.5" customHeight="1">
      <c r="A21" s="153">
        <f t="shared" si="0"/>
        <v>44577</v>
      </c>
      <c r="B21" s="60"/>
      <c r="C21" s="61"/>
      <c r="D21" s="62">
        <v>1022.2</v>
      </c>
      <c r="E21" s="63">
        <v>1023.8</v>
      </c>
      <c r="F21" s="79">
        <v>103.44182119929744</v>
      </c>
      <c r="G21" s="130">
        <v>4.0811431414916806</v>
      </c>
      <c r="H21" s="129">
        <v>3.6</v>
      </c>
      <c r="I21" s="60">
        <v>3.8</v>
      </c>
      <c r="J21" s="144">
        <v>3.8</v>
      </c>
      <c r="K21" s="60">
        <v>9</v>
      </c>
      <c r="L21" s="60">
        <v>9.1</v>
      </c>
      <c r="M21" s="60">
        <f>IF(AND(ISNUMBER(L21),ISNUMBER(N21)),AVERAGE(L21,N21),"")</f>
        <v>5.25</v>
      </c>
      <c r="N21" s="60">
        <v>1.4</v>
      </c>
      <c r="O21" s="60">
        <v>-2.5</v>
      </c>
      <c r="P21" s="60">
        <v>-0.6</v>
      </c>
      <c r="Q21" s="60">
        <v>2.2000000000000002</v>
      </c>
      <c r="R21" s="60">
        <v>3.6</v>
      </c>
      <c r="S21" s="60">
        <v>7.5</v>
      </c>
      <c r="T21" s="60" t="s">
        <v>85</v>
      </c>
      <c r="U21" s="64">
        <v>1</v>
      </c>
      <c r="V21" s="65"/>
      <c r="W21" s="60">
        <v>4</v>
      </c>
      <c r="X21" s="64">
        <v>3</v>
      </c>
      <c r="Y21" s="64">
        <v>9</v>
      </c>
      <c r="Z21" s="66" t="s">
        <v>87</v>
      </c>
      <c r="AA21" s="67">
        <v>0</v>
      </c>
      <c r="AB21" s="80">
        <v>0</v>
      </c>
    </row>
    <row r="22" spans="1:28" ht="14.5">
      <c r="A22" s="153">
        <f t="shared" si="0"/>
        <v>44578</v>
      </c>
      <c r="B22" s="60"/>
      <c r="C22" s="61"/>
      <c r="D22" s="62">
        <v>1034</v>
      </c>
      <c r="E22" s="63">
        <v>1036.5</v>
      </c>
      <c r="F22" s="79">
        <v>100</v>
      </c>
      <c r="G22" s="130">
        <v>0.70000000000000084</v>
      </c>
      <c r="H22" s="129">
        <v>0.7</v>
      </c>
      <c r="I22" s="60">
        <v>1</v>
      </c>
      <c r="J22" s="60">
        <v>0.7</v>
      </c>
      <c r="K22" s="60"/>
      <c r="L22" s="60">
        <v>9.6</v>
      </c>
      <c r="M22" s="60">
        <f>IF(AND(ISNUMBER(L22),ISNUMBER(N22)),AVERAGE(L22,N22),"")</f>
        <v>4.6499999999999995</v>
      </c>
      <c r="N22" s="60">
        <v>-0.3</v>
      </c>
      <c r="O22" s="60">
        <v>-4.5999999999999996</v>
      </c>
      <c r="P22" s="60">
        <v>-2.5</v>
      </c>
      <c r="Q22" s="60">
        <v>1.8</v>
      </c>
      <c r="R22" s="60">
        <v>4.2</v>
      </c>
      <c r="S22" s="60">
        <v>7.3</v>
      </c>
      <c r="T22" s="60">
        <v>0</v>
      </c>
      <c r="U22" s="64">
        <v>1</v>
      </c>
      <c r="V22" s="65"/>
      <c r="W22" s="60">
        <v>7</v>
      </c>
      <c r="X22" s="64">
        <v>8</v>
      </c>
      <c r="Y22" s="64">
        <v>0</v>
      </c>
      <c r="Z22" s="66" t="s">
        <v>82</v>
      </c>
      <c r="AA22" s="67">
        <v>0</v>
      </c>
      <c r="AB22" s="80">
        <v>0</v>
      </c>
    </row>
    <row r="23" spans="1:28" ht="14.5" customHeight="1">
      <c r="A23" s="153">
        <f t="shared" si="0"/>
        <v>44579</v>
      </c>
      <c r="B23" s="68"/>
      <c r="C23" s="69"/>
      <c r="D23" s="62">
        <v>1033.9000000000001</v>
      </c>
      <c r="E23" s="63">
        <v>1036.2</v>
      </c>
      <c r="F23" s="79">
        <v>111.62658038526855</v>
      </c>
      <c r="G23" s="130">
        <v>-1.006064986959935</v>
      </c>
      <c r="H23" s="129">
        <v>-2.5</v>
      </c>
      <c r="I23" s="60"/>
      <c r="J23" s="144">
        <v>-2</v>
      </c>
      <c r="K23" s="60"/>
      <c r="L23" s="60">
        <v>5.3</v>
      </c>
      <c r="M23" s="60">
        <f>IF(AND(ISNUMBER(L23),ISNUMBER(N23)),AVERAGE(L23,N23),"")</f>
        <v>1.0499999999999998</v>
      </c>
      <c r="N23" s="60">
        <v>-3.2</v>
      </c>
      <c r="O23" s="60">
        <v>-6.2</v>
      </c>
      <c r="P23" s="60">
        <v>-3.4</v>
      </c>
      <c r="Q23" s="60">
        <v>1.2</v>
      </c>
      <c r="R23" s="60">
        <v>3.5</v>
      </c>
      <c r="S23" s="60">
        <v>7.1</v>
      </c>
      <c r="T23" s="77">
        <v>0.1</v>
      </c>
      <c r="U23" s="64">
        <v>4</v>
      </c>
      <c r="V23" s="65"/>
      <c r="W23" s="60">
        <v>1.8</v>
      </c>
      <c r="X23" s="64">
        <v>8</v>
      </c>
      <c r="Y23" s="64">
        <v>2</v>
      </c>
      <c r="Z23" s="66" t="s">
        <v>82</v>
      </c>
      <c r="AA23" s="67">
        <v>0</v>
      </c>
      <c r="AB23" s="80">
        <v>0</v>
      </c>
    </row>
    <row r="24" spans="1:28" ht="14.5">
      <c r="A24" s="153">
        <f t="shared" si="0"/>
        <v>44580</v>
      </c>
      <c r="B24" s="60"/>
      <c r="C24" s="61"/>
      <c r="D24" s="62">
        <v>1023.8</v>
      </c>
      <c r="E24" s="63">
        <v>1025.3</v>
      </c>
      <c r="F24" s="79">
        <v>95.092593711548076</v>
      </c>
      <c r="G24" s="130">
        <v>3.8822179733105973</v>
      </c>
      <c r="H24" s="129">
        <v>4.5999999999999996</v>
      </c>
      <c r="I24" s="60">
        <v>4.8</v>
      </c>
      <c r="J24" s="60">
        <v>4.3</v>
      </c>
      <c r="K24" s="60">
        <v>9.5</v>
      </c>
      <c r="L24" s="60">
        <v>9.6999999999999993</v>
      </c>
      <c r="M24" s="60">
        <f>IF(AND(ISNUMBER(L24),ISNUMBER(N24)),AVERAGE(L24,N24),"")</f>
        <v>3.5999999999999996</v>
      </c>
      <c r="N24" s="60">
        <v>-2.5</v>
      </c>
      <c r="O24" s="60">
        <v>-4.5999999999999996</v>
      </c>
      <c r="P24" s="60">
        <v>-2.7</v>
      </c>
      <c r="Q24" s="60">
        <v>2</v>
      </c>
      <c r="R24" s="60">
        <v>3.3</v>
      </c>
      <c r="S24" s="60">
        <v>7</v>
      </c>
      <c r="T24" s="60">
        <v>0</v>
      </c>
      <c r="U24" s="64">
        <v>1</v>
      </c>
      <c r="V24" s="65"/>
      <c r="W24" s="60">
        <v>3.8</v>
      </c>
      <c r="X24" s="64">
        <v>8</v>
      </c>
      <c r="Y24" s="64">
        <v>7</v>
      </c>
      <c r="Z24" s="66" t="s">
        <v>82</v>
      </c>
      <c r="AA24" s="67">
        <v>7</v>
      </c>
      <c r="AB24" s="80">
        <v>4.9000000000000004</v>
      </c>
    </row>
    <row r="25" spans="1:28" ht="14.5" customHeight="1">
      <c r="A25" s="153">
        <f t="shared" si="0"/>
        <v>44581</v>
      </c>
      <c r="B25" s="60"/>
      <c r="C25" s="61"/>
      <c r="D25" s="60">
        <v>1033</v>
      </c>
      <c r="E25" s="67">
        <v>1035</v>
      </c>
      <c r="F25" s="79">
        <v>100</v>
      </c>
      <c r="G25" s="130">
        <v>0.40000000000000024</v>
      </c>
      <c r="H25" s="129">
        <v>0.4</v>
      </c>
      <c r="I25" s="60">
        <v>0.6</v>
      </c>
      <c r="J25" s="60">
        <v>0.4</v>
      </c>
      <c r="K25" s="60">
        <v>5.3</v>
      </c>
      <c r="L25" s="60">
        <v>5.4</v>
      </c>
      <c r="M25" s="60">
        <f>IF(AND(ISNUMBER(L25),ISNUMBER(N25)),AVERAGE(L25,N25),"")</f>
        <v>2.4500000000000002</v>
      </c>
      <c r="N25" s="60">
        <v>-0.5</v>
      </c>
      <c r="O25" s="60">
        <v>-6.3</v>
      </c>
      <c r="P25" s="60">
        <v>-3.2</v>
      </c>
      <c r="Q25" s="62">
        <v>1.5</v>
      </c>
      <c r="R25" s="60">
        <v>3.6</v>
      </c>
      <c r="S25" s="60">
        <v>6.8</v>
      </c>
      <c r="T25" s="60">
        <v>0</v>
      </c>
      <c r="U25" s="74">
        <v>4</v>
      </c>
      <c r="V25" s="75"/>
      <c r="W25" s="60">
        <v>6.8</v>
      </c>
      <c r="X25" s="74">
        <v>8</v>
      </c>
      <c r="Y25" s="74">
        <v>2</v>
      </c>
      <c r="Z25" s="66" t="s">
        <v>82</v>
      </c>
      <c r="AA25" s="67">
        <v>4</v>
      </c>
      <c r="AB25" s="80">
        <v>2.8</v>
      </c>
    </row>
    <row r="26" spans="1:28" ht="14.5">
      <c r="A26" s="153">
        <f t="shared" si="0"/>
        <v>44582</v>
      </c>
      <c r="B26" s="60"/>
      <c r="C26" s="61"/>
      <c r="D26" s="62">
        <v>1036</v>
      </c>
      <c r="E26" s="63">
        <v>1037.5</v>
      </c>
      <c r="F26" s="79">
        <v>95.596611588087612</v>
      </c>
      <c r="G26" s="130">
        <v>-2.210895763970635</v>
      </c>
      <c r="H26" s="129">
        <v>-1.6</v>
      </c>
      <c r="I26" s="60">
        <v>-1.3</v>
      </c>
      <c r="J26" s="60">
        <v>-1.8</v>
      </c>
      <c r="K26" s="60">
        <v>4.7</v>
      </c>
      <c r="L26" s="60">
        <v>4.9000000000000004</v>
      </c>
      <c r="M26" s="60">
        <f>IF(AND(ISNUMBER(L26),ISNUMBER(N26)),AVERAGE(L26,N26),"")</f>
        <v>1.0000000000000002</v>
      </c>
      <c r="N26" s="60">
        <v>-2.9</v>
      </c>
      <c r="O26" s="60">
        <v>-7.8</v>
      </c>
      <c r="P26" s="60">
        <v>-4.5</v>
      </c>
      <c r="Q26" s="60">
        <v>0.9</v>
      </c>
      <c r="R26" s="60">
        <v>3</v>
      </c>
      <c r="S26" s="60">
        <v>6.7</v>
      </c>
      <c r="T26" s="60" t="s">
        <v>85</v>
      </c>
      <c r="U26" s="64">
        <v>4</v>
      </c>
      <c r="V26" s="75"/>
      <c r="W26" s="62">
        <v>0</v>
      </c>
      <c r="X26" s="64">
        <v>8</v>
      </c>
      <c r="Y26" s="64">
        <v>7</v>
      </c>
      <c r="Z26" s="78" t="s">
        <v>82</v>
      </c>
      <c r="AA26" s="67">
        <v>0</v>
      </c>
      <c r="AB26" s="80">
        <v>0</v>
      </c>
    </row>
    <row r="27" spans="1:28" ht="14.5" customHeight="1">
      <c r="A27" s="153">
        <f t="shared" si="0"/>
        <v>44583</v>
      </c>
      <c r="B27" s="60">
        <v>67.099999999999994</v>
      </c>
      <c r="C27" s="61">
        <v>30.462</v>
      </c>
      <c r="D27" s="62">
        <v>1034.3</v>
      </c>
      <c r="E27" s="63">
        <v>1036.5999999999999</v>
      </c>
      <c r="F27" s="79">
        <v>91.585925479198934</v>
      </c>
      <c r="G27" s="130">
        <v>2.655981675852876</v>
      </c>
      <c r="H27" s="129">
        <v>3.9</v>
      </c>
      <c r="I27" s="60">
        <v>4.0999999999999996</v>
      </c>
      <c r="J27" s="60">
        <v>3.4</v>
      </c>
      <c r="K27" s="60"/>
      <c r="L27" s="60">
        <v>6.7</v>
      </c>
      <c r="M27" s="60">
        <f>IF(AND(ISNUMBER(L27),ISNUMBER(N27)),AVERAGE(L27,N27),"")</f>
        <v>2.75</v>
      </c>
      <c r="N27" s="60">
        <v>-1.2</v>
      </c>
      <c r="O27" s="60">
        <v>-0.9</v>
      </c>
      <c r="P27" s="60">
        <v>-1.3</v>
      </c>
      <c r="Q27" s="60">
        <v>1.6</v>
      </c>
      <c r="R27" s="60">
        <v>2.9</v>
      </c>
      <c r="S27" s="60">
        <v>6.7</v>
      </c>
      <c r="T27" s="60" t="s">
        <v>85</v>
      </c>
      <c r="U27" s="74">
        <v>0</v>
      </c>
      <c r="V27" s="64"/>
      <c r="W27" s="62">
        <v>0</v>
      </c>
      <c r="X27" s="74">
        <v>8</v>
      </c>
      <c r="Y27" s="74">
        <v>6</v>
      </c>
      <c r="Z27" s="66" t="s">
        <v>82</v>
      </c>
      <c r="AA27" s="67">
        <v>6</v>
      </c>
      <c r="AB27" s="80">
        <v>4.2</v>
      </c>
    </row>
    <row r="28" spans="1:28" ht="14.5">
      <c r="A28" s="153">
        <f t="shared" si="0"/>
        <v>44584</v>
      </c>
      <c r="B28" s="60">
        <v>66.400000000000006</v>
      </c>
      <c r="C28" s="61">
        <v>30.358000000000001</v>
      </c>
      <c r="D28" s="62">
        <v>1033.2</v>
      </c>
      <c r="E28" s="63">
        <v>1035.0999999999999</v>
      </c>
      <c r="F28" s="79">
        <v>83.718341322591513</v>
      </c>
      <c r="G28" s="130">
        <v>1.9854577519575587</v>
      </c>
      <c r="H28" s="129">
        <v>4.5</v>
      </c>
      <c r="I28" s="60">
        <v>4.7</v>
      </c>
      <c r="J28" s="60">
        <v>3.5</v>
      </c>
      <c r="K28" s="60">
        <v>4.9000000000000004</v>
      </c>
      <c r="L28" s="60">
        <v>5.0999999999999996</v>
      </c>
      <c r="M28" s="60">
        <f>IF(AND(ISNUMBER(L28),ISNUMBER(N28)),AVERAGE(L28,N28),"")</f>
        <v>4.5</v>
      </c>
      <c r="N28" s="60">
        <v>3.9</v>
      </c>
      <c r="O28" s="60">
        <v>3.1</v>
      </c>
      <c r="P28" s="60">
        <v>3</v>
      </c>
      <c r="Q28" s="60">
        <v>3.4</v>
      </c>
      <c r="R28" s="60">
        <v>3.7</v>
      </c>
      <c r="S28" s="60">
        <v>6.4</v>
      </c>
      <c r="T28" s="62">
        <v>0</v>
      </c>
      <c r="U28" s="74">
        <v>1</v>
      </c>
      <c r="V28" s="64"/>
      <c r="W28" s="60">
        <v>0</v>
      </c>
      <c r="X28" s="64">
        <v>7</v>
      </c>
      <c r="Y28" s="64">
        <v>8</v>
      </c>
      <c r="Z28" s="66" t="s">
        <v>82</v>
      </c>
      <c r="AA28" s="67">
        <v>0</v>
      </c>
      <c r="AB28" s="80">
        <v>0</v>
      </c>
    </row>
    <row r="29" spans="1:28" ht="14.5" customHeight="1">
      <c r="A29" s="153">
        <f t="shared" si="0"/>
        <v>44585</v>
      </c>
      <c r="B29" s="60">
        <v>66.2</v>
      </c>
      <c r="C29" s="61">
        <v>30.353999999999999</v>
      </c>
      <c r="D29" s="62">
        <v>1031</v>
      </c>
      <c r="E29" s="63">
        <v>1032</v>
      </c>
      <c r="F29" s="79">
        <v>81.954200993614663</v>
      </c>
      <c r="G29" s="130">
        <v>1.4920341648185758</v>
      </c>
      <c r="H29" s="129">
        <v>4.3</v>
      </c>
      <c r="I29" s="60">
        <v>4.5</v>
      </c>
      <c r="J29" s="60">
        <v>3.2</v>
      </c>
      <c r="K29" s="60">
        <v>4.5999999999999996</v>
      </c>
      <c r="L29" s="60">
        <v>5.0999999999999996</v>
      </c>
      <c r="M29" s="60">
        <f>IF(AND(ISNUMBER(L29),ISNUMBER(N29)),AVERAGE(L29,N29),"")</f>
        <v>4.5</v>
      </c>
      <c r="N29" s="60">
        <v>3.9</v>
      </c>
      <c r="O29" s="60">
        <v>2.9</v>
      </c>
      <c r="P29" s="60">
        <v>3.1</v>
      </c>
      <c r="Q29" s="60">
        <v>3.5</v>
      </c>
      <c r="R29" s="60">
        <v>4.2</v>
      </c>
      <c r="S29" s="60">
        <v>6.3</v>
      </c>
      <c r="T29" s="62" t="s">
        <v>85</v>
      </c>
      <c r="U29" s="74">
        <v>0</v>
      </c>
      <c r="V29" s="64"/>
      <c r="W29" s="60">
        <v>0</v>
      </c>
      <c r="X29" s="64">
        <v>8</v>
      </c>
      <c r="Y29" s="64">
        <v>8</v>
      </c>
      <c r="Z29" s="66" t="s">
        <v>82</v>
      </c>
      <c r="AA29" s="67">
        <v>8</v>
      </c>
      <c r="AB29" s="80">
        <v>5.6</v>
      </c>
    </row>
    <row r="30" spans="1:28" ht="14.5">
      <c r="A30" s="153">
        <f t="shared" si="0"/>
        <v>44586</v>
      </c>
      <c r="B30" s="60">
        <v>64.400000000000006</v>
      </c>
      <c r="C30" s="61">
        <v>30.297999999999998</v>
      </c>
      <c r="D30" s="62">
        <v>1031.3</v>
      </c>
      <c r="E30" s="63">
        <v>1033</v>
      </c>
      <c r="F30" s="79">
        <v>94.345881694161449</v>
      </c>
      <c r="G30" s="130">
        <v>0.69071435972191564</v>
      </c>
      <c r="H30" s="129">
        <v>1.5</v>
      </c>
      <c r="I30" s="60">
        <v>1.8</v>
      </c>
      <c r="J30" s="60">
        <v>1.2</v>
      </c>
      <c r="K30" s="60">
        <v>4.2</v>
      </c>
      <c r="L30" s="60">
        <v>4.5</v>
      </c>
      <c r="M30" s="60">
        <f>IF(AND(ISNUMBER(L30),ISNUMBER(N30)),AVERAGE(L30,N30),"")</f>
        <v>3</v>
      </c>
      <c r="N30" s="60">
        <v>1.5</v>
      </c>
      <c r="O30" s="60">
        <v>1.7</v>
      </c>
      <c r="P30" s="60">
        <v>1.9</v>
      </c>
      <c r="Q30" s="60">
        <v>3</v>
      </c>
      <c r="R30" s="60">
        <v>4.3</v>
      </c>
      <c r="S30" s="60">
        <v>6.3</v>
      </c>
      <c r="T30" s="62" t="s">
        <v>85</v>
      </c>
      <c r="U30" s="74">
        <v>1</v>
      </c>
      <c r="V30" s="64"/>
      <c r="W30" s="62">
        <v>0</v>
      </c>
      <c r="X30" s="64">
        <v>5</v>
      </c>
      <c r="Y30" s="64">
        <v>8</v>
      </c>
      <c r="Z30" s="66" t="s">
        <v>82</v>
      </c>
      <c r="AA30" s="67">
        <v>0</v>
      </c>
      <c r="AB30" s="80">
        <v>0</v>
      </c>
    </row>
    <row r="31" spans="1:28" ht="14.5" customHeight="1">
      <c r="A31" s="153">
        <f t="shared" si="0"/>
        <v>44587</v>
      </c>
      <c r="B31" s="60">
        <v>66.099999999999994</v>
      </c>
      <c r="C31" s="61">
        <v>30.282</v>
      </c>
      <c r="D31" s="62">
        <v>1030.8</v>
      </c>
      <c r="E31" s="63">
        <v>1032.8</v>
      </c>
      <c r="F31" s="79">
        <v>93.290095215095519</v>
      </c>
      <c r="G31" s="130">
        <v>3.0150946377179166</v>
      </c>
      <c r="H31" s="129">
        <v>4</v>
      </c>
      <c r="I31" s="60">
        <v>4.2</v>
      </c>
      <c r="J31" s="60">
        <v>3.6</v>
      </c>
      <c r="K31" s="60">
        <v>9.4</v>
      </c>
      <c r="L31" s="60">
        <v>9.6</v>
      </c>
      <c r="M31" s="60">
        <f>IF(AND(ISNUMBER(L31),ISNUMBER(N31)),AVERAGE(L31,N31),"")</f>
        <v>5.3999999999999995</v>
      </c>
      <c r="N31" s="60">
        <v>1.2</v>
      </c>
      <c r="O31" s="60">
        <v>1.6</v>
      </c>
      <c r="P31" s="60">
        <v>1.9</v>
      </c>
      <c r="Q31" s="60">
        <v>3.1</v>
      </c>
      <c r="R31" s="60">
        <v>4.2</v>
      </c>
      <c r="S31" s="60">
        <v>6.3</v>
      </c>
      <c r="T31" s="60">
        <v>0</v>
      </c>
      <c r="U31" s="74">
        <v>1</v>
      </c>
      <c r="V31" s="64"/>
      <c r="W31" s="62">
        <v>2.6</v>
      </c>
      <c r="X31" s="64">
        <v>6</v>
      </c>
      <c r="Y31" s="64">
        <v>7</v>
      </c>
      <c r="Z31" s="66" t="s">
        <v>88</v>
      </c>
      <c r="AA31" s="67">
        <v>0</v>
      </c>
      <c r="AB31" s="80">
        <v>0</v>
      </c>
    </row>
    <row r="32" spans="1:28" ht="14.5">
      <c r="A32" s="153">
        <f t="shared" si="0"/>
        <v>44588</v>
      </c>
      <c r="B32" s="60"/>
      <c r="C32" s="61">
        <v>30.131</v>
      </c>
      <c r="D32" s="62">
        <v>1024.7</v>
      </c>
      <c r="E32" s="63">
        <v>1025.4000000000001</v>
      </c>
      <c r="F32" s="79">
        <v>97.284617028169706</v>
      </c>
      <c r="G32" s="130">
        <v>8.7920859690413344</v>
      </c>
      <c r="H32" s="129">
        <v>9.1999999999999993</v>
      </c>
      <c r="I32" s="60">
        <v>9.4</v>
      </c>
      <c r="J32" s="60">
        <v>9</v>
      </c>
      <c r="K32" s="60">
        <v>12.9</v>
      </c>
      <c r="L32" s="60">
        <v>13</v>
      </c>
      <c r="M32" s="60">
        <f>IF(AND(ISNUMBER(L32),ISNUMBER(N32)),AVERAGE(L32,N32),"")</f>
        <v>8.5500000000000007</v>
      </c>
      <c r="N32" s="60">
        <v>4.0999999999999996</v>
      </c>
      <c r="O32" s="60">
        <v>1.5</v>
      </c>
      <c r="P32" s="60">
        <v>2</v>
      </c>
      <c r="Q32" s="60">
        <v>5.0999999999999996</v>
      </c>
      <c r="R32" s="60">
        <v>4.7</v>
      </c>
      <c r="S32" s="60">
        <v>6.4</v>
      </c>
      <c r="T32" s="60">
        <v>0</v>
      </c>
      <c r="U32" s="74">
        <v>0</v>
      </c>
      <c r="V32" s="64"/>
      <c r="W32" s="62">
        <v>3.5</v>
      </c>
      <c r="X32" s="64">
        <v>8</v>
      </c>
      <c r="Y32" s="64">
        <v>8</v>
      </c>
      <c r="Z32" s="66" t="s">
        <v>82</v>
      </c>
      <c r="AA32" s="67">
        <v>18</v>
      </c>
      <c r="AB32" s="80">
        <v>12.600000000000001</v>
      </c>
    </row>
    <row r="33" spans="1:28" ht="14.5" customHeight="1">
      <c r="A33" s="153">
        <f t="shared" si="0"/>
        <v>44589</v>
      </c>
      <c r="B33" s="60"/>
      <c r="C33" s="61">
        <v>30.416</v>
      </c>
      <c r="D33" s="62">
        <v>1033.2</v>
      </c>
      <c r="E33" s="63">
        <v>1034.7</v>
      </c>
      <c r="F33" s="79">
        <v>100</v>
      </c>
      <c r="G33" s="130">
        <v>2.7999999999999985</v>
      </c>
      <c r="H33" s="129">
        <v>2.8</v>
      </c>
      <c r="I33" s="60">
        <v>2.9</v>
      </c>
      <c r="J33" s="60">
        <v>2.8</v>
      </c>
      <c r="K33" s="60">
        <v>10.3</v>
      </c>
      <c r="L33" s="60">
        <v>10.7</v>
      </c>
      <c r="M33" s="60">
        <f>IF(AND(ISNUMBER(L33),ISNUMBER(N33)),AVERAGE(L33,N33),"")</f>
        <v>6.25</v>
      </c>
      <c r="N33" s="60">
        <v>1.8</v>
      </c>
      <c r="O33" s="60">
        <v>-2.7</v>
      </c>
      <c r="P33" s="60">
        <v>-1.5</v>
      </c>
      <c r="Q33" s="60">
        <v>2.5</v>
      </c>
      <c r="R33" s="60">
        <v>4.8</v>
      </c>
      <c r="S33" s="60">
        <v>6.5</v>
      </c>
      <c r="T33" s="60" t="s">
        <v>85</v>
      </c>
      <c r="U33" s="74">
        <v>1</v>
      </c>
      <c r="V33" s="64"/>
      <c r="W33" s="62">
        <v>2.5</v>
      </c>
      <c r="X33" s="64">
        <v>7</v>
      </c>
      <c r="Y33" s="64">
        <v>7</v>
      </c>
      <c r="Z33" s="66" t="s">
        <v>82</v>
      </c>
      <c r="AA33" s="67">
        <v>3</v>
      </c>
      <c r="AB33" s="80">
        <v>2.1</v>
      </c>
    </row>
    <row r="34" spans="1:28" ht="14.5">
      <c r="A34" s="153">
        <f t="shared" si="0"/>
        <v>44590</v>
      </c>
      <c r="B34" s="60">
        <v>68.8</v>
      </c>
      <c r="C34" s="61">
        <v>30.166</v>
      </c>
      <c r="D34" s="62">
        <v>1026</v>
      </c>
      <c r="E34" s="63">
        <v>1026</v>
      </c>
      <c r="F34" s="79">
        <v>90.879573158702925</v>
      </c>
      <c r="G34" s="130">
        <v>8.6785277905779736</v>
      </c>
      <c r="H34" s="129">
        <v>10.1</v>
      </c>
      <c r="I34" s="60">
        <v>10.3</v>
      </c>
      <c r="J34" s="60">
        <v>9.4</v>
      </c>
      <c r="K34" s="60">
        <v>13.2</v>
      </c>
      <c r="L34" s="60">
        <v>13.2</v>
      </c>
      <c r="M34" s="60">
        <f>IF(AND(ISNUMBER(L34),ISNUMBER(N34)),AVERAGE(L34,N34),"")</f>
        <v>7.9499999999999993</v>
      </c>
      <c r="N34" s="60">
        <v>2.7</v>
      </c>
      <c r="O34" s="60">
        <v>0.4</v>
      </c>
      <c r="P34" s="60">
        <v>2.1</v>
      </c>
      <c r="Q34" s="60">
        <v>6</v>
      </c>
      <c r="R34" s="60">
        <v>5.2</v>
      </c>
      <c r="S34" s="60">
        <v>6.4</v>
      </c>
      <c r="T34" s="60">
        <v>0</v>
      </c>
      <c r="U34" s="74">
        <v>1</v>
      </c>
      <c r="V34" s="64"/>
      <c r="W34" s="62">
        <v>4.8</v>
      </c>
      <c r="X34" s="64">
        <v>8</v>
      </c>
      <c r="Y34" s="64">
        <v>6</v>
      </c>
      <c r="Z34" s="66" t="s">
        <v>82</v>
      </c>
      <c r="AA34" s="67">
        <v>15</v>
      </c>
      <c r="AB34" s="80">
        <v>10.5</v>
      </c>
    </row>
    <row r="35" spans="1:28" ht="14.5" customHeight="1">
      <c r="A35" s="153">
        <f t="shared" si="0"/>
        <v>44591</v>
      </c>
      <c r="B35" s="60"/>
      <c r="C35" s="61"/>
      <c r="D35" s="62">
        <v>1031</v>
      </c>
      <c r="E35" s="63">
        <v>1032</v>
      </c>
      <c r="F35" s="79">
        <v>85.224586201583804</v>
      </c>
      <c r="G35" s="130">
        <v>-0.41571381155777748</v>
      </c>
      <c r="H35" s="129">
        <v>1.8</v>
      </c>
      <c r="I35" s="60">
        <v>2</v>
      </c>
      <c r="J35" s="60">
        <v>1</v>
      </c>
      <c r="K35" s="60">
        <v>8.8000000000000007</v>
      </c>
      <c r="L35" s="60">
        <v>8.9</v>
      </c>
      <c r="M35" s="60">
        <f>IF(AND(ISNUMBER(L35),ISNUMBER(N35)),AVERAGE(L35,N35),"")</f>
        <v>4.6500000000000004</v>
      </c>
      <c r="N35" s="60">
        <v>0.4</v>
      </c>
      <c r="O35" s="60">
        <v>-5.3</v>
      </c>
      <c r="P35" s="60">
        <v>-2.5</v>
      </c>
      <c r="Q35" s="60">
        <v>2.7</v>
      </c>
      <c r="R35" s="60">
        <v>5.2</v>
      </c>
      <c r="S35" s="60">
        <v>6.5</v>
      </c>
      <c r="T35" s="60">
        <v>0.1</v>
      </c>
      <c r="U35" s="74">
        <v>1</v>
      </c>
      <c r="V35" s="64"/>
      <c r="W35" s="62">
        <v>4.7</v>
      </c>
      <c r="X35" s="64">
        <v>8</v>
      </c>
      <c r="Y35" s="64">
        <v>1</v>
      </c>
      <c r="Z35" s="66" t="s">
        <v>82</v>
      </c>
      <c r="AA35" s="67">
        <v>0</v>
      </c>
      <c r="AB35" s="80">
        <v>0</v>
      </c>
    </row>
    <row r="36" spans="1:28" ht="14.5">
      <c r="A36" s="153">
        <f t="shared" si="0"/>
        <v>44592</v>
      </c>
      <c r="B36" s="60">
        <v>68</v>
      </c>
      <c r="C36" s="61">
        <v>30.012</v>
      </c>
      <c r="D36" s="62">
        <v>1022.3</v>
      </c>
      <c r="E36" s="62">
        <v>1023.1</v>
      </c>
      <c r="F36" s="79">
        <v>73.739020704676221</v>
      </c>
      <c r="G36" s="130">
        <v>1.1862245699059779</v>
      </c>
      <c r="H36" s="60">
        <v>5.5</v>
      </c>
      <c r="I36" s="60">
        <v>5.7</v>
      </c>
      <c r="J36" s="60">
        <v>3.8</v>
      </c>
      <c r="K36" s="60">
        <v>8.1999999999999993</v>
      </c>
      <c r="L36" s="60">
        <v>8.3000000000000007</v>
      </c>
      <c r="M36" s="60">
        <f>IF(AND(ISNUMBER(L36),ISNUMBER(N36)),AVERAGE(L36,N36),"")</f>
        <v>6.1000000000000005</v>
      </c>
      <c r="N36" s="60">
        <v>3.9</v>
      </c>
      <c r="O36" s="60">
        <v>0.1</v>
      </c>
      <c r="P36" s="60">
        <v>0</v>
      </c>
      <c r="Q36" s="60">
        <v>4.2</v>
      </c>
      <c r="R36" s="60">
        <v>5</v>
      </c>
      <c r="S36" s="60">
        <v>6.5</v>
      </c>
      <c r="T36" s="60" t="s">
        <v>85</v>
      </c>
      <c r="U36" s="74">
        <v>1</v>
      </c>
      <c r="V36" s="64"/>
      <c r="W36" s="62">
        <v>4</v>
      </c>
      <c r="X36" s="64">
        <v>8</v>
      </c>
      <c r="Y36" s="64">
        <v>7</v>
      </c>
      <c r="Z36" s="66" t="s">
        <v>82</v>
      </c>
      <c r="AA36" s="67">
        <v>18</v>
      </c>
      <c r="AB36" s="80">
        <v>12.600000000000001</v>
      </c>
    </row>
    <row r="37" spans="1:28" ht="14.5" customHeight="1">
      <c r="A37" s="153">
        <f t="shared" si="0"/>
        <v>44593</v>
      </c>
      <c r="B37" s="60">
        <v>69</v>
      </c>
      <c r="C37" s="61">
        <v>30.02</v>
      </c>
      <c r="D37" s="62">
        <v>1021</v>
      </c>
      <c r="E37" s="63">
        <v>1021</v>
      </c>
      <c r="F37" s="79">
        <v>91.74411604325347</v>
      </c>
      <c r="G37" s="130">
        <v>7.4326201102914151</v>
      </c>
      <c r="H37" s="129">
        <v>8.6999999999999993</v>
      </c>
      <c r="I37" s="60">
        <v>8.5</v>
      </c>
      <c r="J37" s="127">
        <v>8.1</v>
      </c>
      <c r="K37" s="60">
        <v>14.2</v>
      </c>
      <c r="L37" s="60">
        <v>14.4</v>
      </c>
      <c r="M37" s="60">
        <f>IF(AND(ISNUMBER(L37),ISNUMBER(N37)),AVERAGE(L37,N37),"")</f>
        <v>9.75</v>
      </c>
      <c r="N37" s="60">
        <v>5.0999999999999996</v>
      </c>
      <c r="O37" s="60">
        <v>2.6</v>
      </c>
      <c r="P37" s="60">
        <v>3.4</v>
      </c>
      <c r="Q37" s="60">
        <v>5.0999999999999996</v>
      </c>
      <c r="R37" s="60">
        <v>5.3</v>
      </c>
      <c r="S37" s="60">
        <v>6.7</v>
      </c>
      <c r="T37" s="62" t="s">
        <v>85</v>
      </c>
      <c r="U37" s="64">
        <v>0</v>
      </c>
      <c r="V37" s="65"/>
      <c r="W37" s="60">
        <v>6.25</v>
      </c>
      <c r="X37" s="64">
        <v>8</v>
      </c>
      <c r="Y37" s="64">
        <v>6</v>
      </c>
      <c r="Z37" s="66" t="s">
        <v>82</v>
      </c>
      <c r="AA37" s="67">
        <v>14</v>
      </c>
      <c r="AB37" s="80">
        <v>9.8000000000000007</v>
      </c>
    </row>
    <row r="38" spans="1:28" ht="14.5">
      <c r="A38" s="153">
        <f t="shared" si="0"/>
        <v>44594</v>
      </c>
      <c r="B38" s="60">
        <v>69.099999999999994</v>
      </c>
      <c r="C38" s="61">
        <v>30.058</v>
      </c>
      <c r="D38" s="62">
        <v>1022.2</v>
      </c>
      <c r="E38" s="63">
        <v>1023</v>
      </c>
      <c r="F38" s="79">
        <v>89.108297289072638</v>
      </c>
      <c r="G38" s="130">
        <v>7.2040568446022277</v>
      </c>
      <c r="H38" s="129">
        <v>8.9</v>
      </c>
      <c r="I38" s="60">
        <v>8.9</v>
      </c>
      <c r="J38" s="127">
        <v>8.1</v>
      </c>
      <c r="K38" s="60">
        <v>12.2</v>
      </c>
      <c r="L38" s="60">
        <v>12.3</v>
      </c>
      <c r="M38" s="60">
        <f>IF(AND(ISNUMBER(L38),ISNUMBER(N38)),AVERAGE(L38,N38),"")</f>
        <v>9.8500000000000014</v>
      </c>
      <c r="N38" s="60">
        <v>7.4</v>
      </c>
      <c r="O38" s="60">
        <v>3.8</v>
      </c>
      <c r="P38" s="60">
        <v>5.3</v>
      </c>
      <c r="Q38" s="60">
        <v>6.4</v>
      </c>
      <c r="R38" s="60">
        <v>6.1</v>
      </c>
      <c r="S38" s="60">
        <v>6.7</v>
      </c>
      <c r="T38" s="62">
        <v>0</v>
      </c>
      <c r="U38" s="64">
        <v>1</v>
      </c>
      <c r="V38" s="65"/>
      <c r="W38" s="62">
        <v>1.75</v>
      </c>
      <c r="X38" s="64">
        <v>8</v>
      </c>
      <c r="Y38" s="64">
        <v>6</v>
      </c>
      <c r="Z38" s="66" t="s">
        <v>82</v>
      </c>
      <c r="AA38" s="67">
        <v>11</v>
      </c>
      <c r="AB38" s="80">
        <v>7.7</v>
      </c>
    </row>
    <row r="39" spans="1:28" ht="14.5" customHeight="1">
      <c r="A39" s="153">
        <f t="shared" si="0"/>
        <v>44595</v>
      </c>
      <c r="B39" s="60">
        <v>69.8</v>
      </c>
      <c r="C39" s="61">
        <v>29.806000000000001</v>
      </c>
      <c r="D39" s="62">
        <v>1013.1</v>
      </c>
      <c r="E39" s="63">
        <v>1012.9</v>
      </c>
      <c r="F39" s="79">
        <v>95.600854699610011</v>
      </c>
      <c r="G39" s="130">
        <v>6.5445538548035422</v>
      </c>
      <c r="H39" s="129">
        <v>7.2</v>
      </c>
      <c r="I39" s="60">
        <v>7.5</v>
      </c>
      <c r="J39" s="127">
        <v>6.9</v>
      </c>
      <c r="K39" s="60">
        <v>10.6</v>
      </c>
      <c r="L39" s="144">
        <v>12.3</v>
      </c>
      <c r="M39" s="60">
        <f>IF(AND(ISNUMBER(L39),ISNUMBER(N39)),AVERAGE(L39,N39),"")</f>
        <v>9.4</v>
      </c>
      <c r="N39" s="60">
        <v>6.5</v>
      </c>
      <c r="O39" s="60">
        <v>4.4000000000000004</v>
      </c>
      <c r="P39" s="60">
        <v>5.4</v>
      </c>
      <c r="Q39" s="60">
        <v>6.5</v>
      </c>
      <c r="R39" s="60">
        <v>6.5</v>
      </c>
      <c r="S39" s="60">
        <v>6.8</v>
      </c>
      <c r="T39" s="62">
        <v>6.9</v>
      </c>
      <c r="U39" s="64">
        <v>0</v>
      </c>
      <c r="V39" s="65"/>
      <c r="W39" s="60">
        <v>0.2</v>
      </c>
      <c r="X39" s="64">
        <v>8</v>
      </c>
      <c r="Y39" s="64">
        <v>8</v>
      </c>
      <c r="Z39" s="66" t="s">
        <v>82</v>
      </c>
      <c r="AA39" s="67">
        <v>10</v>
      </c>
      <c r="AB39" s="80">
        <v>7</v>
      </c>
    </row>
    <row r="40" spans="1:28" ht="14.5">
      <c r="A40" s="153">
        <f t="shared" si="0"/>
        <v>44596</v>
      </c>
      <c r="B40" s="60">
        <v>68.599999999999994</v>
      </c>
      <c r="C40" s="61">
        <v>29.577999999999999</v>
      </c>
      <c r="D40" s="70">
        <v>1007.3</v>
      </c>
      <c r="E40" s="63">
        <v>1008</v>
      </c>
      <c r="F40" s="79">
        <v>100</v>
      </c>
      <c r="G40" s="130">
        <v>2.5</v>
      </c>
      <c r="H40" s="125">
        <v>2.5</v>
      </c>
      <c r="I40" s="71">
        <v>2.7</v>
      </c>
      <c r="J40" s="131">
        <v>2.5</v>
      </c>
      <c r="K40" s="60">
        <v>8</v>
      </c>
      <c r="L40" s="60">
        <v>8.1</v>
      </c>
      <c r="M40" s="60">
        <f>IF(AND(ISNUMBER(L40),ISNUMBER(N40)),AVERAGE(L40,N40),"")</f>
        <v>5.25</v>
      </c>
      <c r="N40" s="60">
        <v>2.4</v>
      </c>
      <c r="O40" s="60">
        <v>1.9</v>
      </c>
      <c r="P40" s="60">
        <v>3.2</v>
      </c>
      <c r="Q40" s="60">
        <v>6.5</v>
      </c>
      <c r="R40" s="62">
        <v>6.7</v>
      </c>
      <c r="S40" s="60">
        <v>6.8</v>
      </c>
      <c r="T40" s="62">
        <v>0.2</v>
      </c>
      <c r="U40" s="71">
        <v>1</v>
      </c>
      <c r="V40" s="65"/>
      <c r="W40" s="60">
        <v>5.3</v>
      </c>
      <c r="X40" s="71">
        <v>7</v>
      </c>
      <c r="Y40" s="71">
        <v>8</v>
      </c>
      <c r="Z40" s="66" t="s">
        <v>84</v>
      </c>
      <c r="AA40" s="67">
        <v>8</v>
      </c>
      <c r="AB40" s="80">
        <v>5.6</v>
      </c>
    </row>
    <row r="41" spans="1:28" ht="14.5" customHeight="1">
      <c r="A41" s="153">
        <f t="shared" si="0"/>
        <v>44597</v>
      </c>
      <c r="B41" s="60">
        <v>68.400000000000006</v>
      </c>
      <c r="C41" s="72">
        <v>29.977</v>
      </c>
      <c r="D41" s="62">
        <v>1018.5</v>
      </c>
      <c r="E41" s="73">
        <v>1019</v>
      </c>
      <c r="F41" s="79">
        <v>85.519355897404466</v>
      </c>
      <c r="G41" s="130">
        <v>2.5785936507788936</v>
      </c>
      <c r="H41" s="129">
        <v>4.8</v>
      </c>
      <c r="I41" s="60">
        <v>5</v>
      </c>
      <c r="J41" s="127">
        <v>3.9</v>
      </c>
      <c r="K41" s="60"/>
      <c r="L41" s="60">
        <v>10.7</v>
      </c>
      <c r="M41" s="60">
        <f>IF(AND(ISNUMBER(L41),ISNUMBER(N41)),AVERAGE(L41,N41),"")</f>
        <v>6.1999999999999993</v>
      </c>
      <c r="N41" s="60">
        <v>1.7</v>
      </c>
      <c r="O41" s="60">
        <v>-2.4</v>
      </c>
      <c r="P41" s="60">
        <v>-0.8</v>
      </c>
      <c r="Q41" s="60">
        <v>2.7</v>
      </c>
      <c r="R41" s="60">
        <v>5.8</v>
      </c>
      <c r="S41" s="60">
        <v>7</v>
      </c>
      <c r="T41" s="62">
        <v>2.4</v>
      </c>
      <c r="U41" s="64">
        <v>1</v>
      </c>
      <c r="V41" s="65"/>
      <c r="W41" s="60"/>
      <c r="X41" s="64">
        <v>8</v>
      </c>
      <c r="Y41" s="64">
        <v>3</v>
      </c>
      <c r="Z41" s="66" t="s">
        <v>82</v>
      </c>
      <c r="AA41" s="67">
        <v>12</v>
      </c>
      <c r="AB41" s="80">
        <v>8.4</v>
      </c>
    </row>
    <row r="42" spans="1:28" ht="14.5">
      <c r="A42" s="153">
        <f t="shared" si="0"/>
        <v>44598</v>
      </c>
      <c r="B42" s="60">
        <v>67.8</v>
      </c>
      <c r="C42" s="72">
        <v>29.456</v>
      </c>
      <c r="D42" s="62">
        <v>1003.3</v>
      </c>
      <c r="E42" s="73">
        <v>1003.4</v>
      </c>
      <c r="F42" s="79">
        <v>76.9714741855108</v>
      </c>
      <c r="G42" s="130">
        <v>4.8893001143795702</v>
      </c>
      <c r="H42" s="129">
        <v>8.6999999999999993</v>
      </c>
      <c r="I42" s="60">
        <v>8.9</v>
      </c>
      <c r="J42" s="127">
        <v>7</v>
      </c>
      <c r="K42" s="60">
        <v>10.9</v>
      </c>
      <c r="L42" s="60">
        <v>11.1</v>
      </c>
      <c r="M42" s="60">
        <f>IF(AND(ISNUMBER(L42),ISNUMBER(N42)),AVERAGE(L42,N42),"")</f>
        <v>7.9499999999999993</v>
      </c>
      <c r="N42" s="60">
        <v>4.8</v>
      </c>
      <c r="O42" s="60">
        <v>3.3</v>
      </c>
      <c r="P42" s="60">
        <v>2.2000000000000002</v>
      </c>
      <c r="Q42" s="60">
        <v>7</v>
      </c>
      <c r="R42" s="60">
        <v>6</v>
      </c>
      <c r="S42" s="60">
        <v>7</v>
      </c>
      <c r="T42" s="62">
        <v>0.1</v>
      </c>
      <c r="U42" s="64">
        <v>1</v>
      </c>
      <c r="V42" s="65"/>
      <c r="W42" s="60">
        <v>5</v>
      </c>
      <c r="X42" s="64">
        <v>8</v>
      </c>
      <c r="Y42" s="64">
        <v>5</v>
      </c>
      <c r="Z42" s="66" t="s">
        <v>88</v>
      </c>
      <c r="AA42" s="67">
        <v>22</v>
      </c>
      <c r="AB42" s="80">
        <v>15.4</v>
      </c>
    </row>
    <row r="43" spans="1:28" ht="14.5" customHeight="1">
      <c r="A43" s="153">
        <f t="shared" si="0"/>
        <v>44599</v>
      </c>
      <c r="B43" s="60">
        <v>67.400000000000006</v>
      </c>
      <c r="C43" s="72">
        <v>30.16</v>
      </c>
      <c r="D43" s="62">
        <v>1024</v>
      </c>
      <c r="E43" s="73">
        <v>1026</v>
      </c>
      <c r="F43" s="79">
        <v>94.776524412927742</v>
      </c>
      <c r="G43" s="130">
        <v>2.4434702163526794</v>
      </c>
      <c r="H43" s="129">
        <v>3.2</v>
      </c>
      <c r="I43" s="60">
        <v>3.5</v>
      </c>
      <c r="J43" s="127">
        <v>2.9</v>
      </c>
      <c r="K43" s="60">
        <v>11</v>
      </c>
      <c r="L43" s="60">
        <v>11.3</v>
      </c>
      <c r="M43" s="60">
        <f>IF(AND(ISNUMBER(L43),ISNUMBER(N43)),AVERAGE(L43,N43),"")</f>
        <v>6.45</v>
      </c>
      <c r="N43" s="62">
        <v>1.6</v>
      </c>
      <c r="O43" s="60">
        <v>-3.6</v>
      </c>
      <c r="P43" s="60">
        <v>-0.9</v>
      </c>
      <c r="Q43" s="60">
        <v>3.3</v>
      </c>
      <c r="R43" s="60">
        <v>6.1</v>
      </c>
      <c r="S43" s="60">
        <v>7.1</v>
      </c>
      <c r="T43" s="62" t="s">
        <v>85</v>
      </c>
      <c r="U43" s="64">
        <v>1</v>
      </c>
      <c r="V43" s="53"/>
      <c r="W43" s="60">
        <v>0.8</v>
      </c>
      <c r="X43" s="74">
        <v>8</v>
      </c>
      <c r="Y43" s="74">
        <v>5</v>
      </c>
      <c r="Z43" s="66" t="s">
        <v>82</v>
      </c>
      <c r="AA43" s="67">
        <v>5</v>
      </c>
      <c r="AB43" s="80">
        <v>3.5</v>
      </c>
    </row>
    <row r="44" spans="1:28" ht="14.5">
      <c r="A44" s="153">
        <f t="shared" si="0"/>
        <v>44600</v>
      </c>
      <c r="B44" s="60">
        <v>67.8</v>
      </c>
      <c r="C44" s="72">
        <v>30.148</v>
      </c>
      <c r="D44" s="62">
        <v>1024</v>
      </c>
      <c r="E44" s="73">
        <v>1025</v>
      </c>
      <c r="F44" s="79">
        <v>78.731315896370646</v>
      </c>
      <c r="G44" s="130">
        <v>7.2559914140891459</v>
      </c>
      <c r="H44" s="129">
        <v>10.8</v>
      </c>
      <c r="I44" s="60">
        <v>11</v>
      </c>
      <c r="J44" s="127">
        <v>9.1</v>
      </c>
      <c r="K44" s="60">
        <v>13.6</v>
      </c>
      <c r="L44" s="60">
        <v>13.8</v>
      </c>
      <c r="M44" s="60">
        <f>IF(AND(ISNUMBER(L44),ISNUMBER(N44)),AVERAGE(L44,N44),"")</f>
        <v>8.75</v>
      </c>
      <c r="N44" s="60">
        <v>3.7</v>
      </c>
      <c r="O44" s="60">
        <v>4.0999999999999996</v>
      </c>
      <c r="P44" s="60">
        <v>1.9</v>
      </c>
      <c r="Q44" s="60">
        <v>6.7</v>
      </c>
      <c r="R44" s="60">
        <v>6.4</v>
      </c>
      <c r="S44" s="60">
        <v>7.1</v>
      </c>
      <c r="T44" s="60" t="s">
        <v>85</v>
      </c>
      <c r="U44" s="64">
        <v>0</v>
      </c>
      <c r="V44" s="62"/>
      <c r="W44" s="62">
        <v>2.5</v>
      </c>
      <c r="X44" s="64">
        <v>8</v>
      </c>
      <c r="Y44" s="64">
        <v>7</v>
      </c>
      <c r="Z44" s="66" t="s">
        <v>82</v>
      </c>
      <c r="AA44" s="67">
        <v>16</v>
      </c>
      <c r="AB44" s="80">
        <v>11.2</v>
      </c>
    </row>
    <row r="45" spans="1:28" ht="14.5" customHeight="1">
      <c r="A45" s="153">
        <f t="shared" si="0"/>
        <v>44601</v>
      </c>
      <c r="B45" s="60">
        <v>67.2</v>
      </c>
      <c r="C45" s="72">
        <v>30.065999999999999</v>
      </c>
      <c r="D45" s="62">
        <v>1021.5</v>
      </c>
      <c r="E45" s="73">
        <v>1022.7</v>
      </c>
      <c r="F45" s="79">
        <v>86.42441683886311</v>
      </c>
      <c r="G45" s="130">
        <v>6.7581101507474557</v>
      </c>
      <c r="H45" s="129">
        <v>8.9</v>
      </c>
      <c r="I45" s="60">
        <v>9.1</v>
      </c>
      <c r="J45" s="127">
        <v>7.9</v>
      </c>
      <c r="K45" s="60">
        <v>12</v>
      </c>
      <c r="L45" s="60">
        <v>12.2</v>
      </c>
      <c r="M45" s="60">
        <f>IF(AND(ISNUMBER(L45),ISNUMBER(N45)),AVERAGE(L45,N45),"")</f>
        <v>9.9499999999999993</v>
      </c>
      <c r="N45" s="60">
        <v>7.7</v>
      </c>
      <c r="O45" s="60">
        <v>4</v>
      </c>
      <c r="P45" s="60">
        <v>5.2</v>
      </c>
      <c r="Q45" s="60">
        <v>6.9</v>
      </c>
      <c r="R45" s="60">
        <v>7.2</v>
      </c>
      <c r="S45" s="60">
        <v>7.3</v>
      </c>
      <c r="T45" s="62">
        <v>3.1</v>
      </c>
      <c r="U45" s="64">
        <v>1</v>
      </c>
      <c r="V45" s="75"/>
      <c r="W45" s="60">
        <v>1</v>
      </c>
      <c r="X45" s="64">
        <v>8</v>
      </c>
      <c r="Y45" s="64">
        <v>4</v>
      </c>
      <c r="Z45" s="66" t="s">
        <v>82</v>
      </c>
      <c r="AA45" s="67">
        <v>11</v>
      </c>
      <c r="AB45" s="80">
        <v>7.7</v>
      </c>
    </row>
    <row r="46" spans="1:28" ht="14.5">
      <c r="A46" s="153">
        <f t="shared" si="0"/>
        <v>44602</v>
      </c>
      <c r="B46" s="60">
        <v>68.3</v>
      </c>
      <c r="C46" s="72">
        <v>29.981999999999999</v>
      </c>
      <c r="D46" s="62">
        <v>1020.8</v>
      </c>
      <c r="E46" s="73">
        <v>1022.1</v>
      </c>
      <c r="F46" s="79">
        <v>96.695303203081721</v>
      </c>
      <c r="G46" s="130">
        <v>3.9209443505870611</v>
      </c>
      <c r="H46" s="129">
        <v>4.4000000000000004</v>
      </c>
      <c r="I46" s="60">
        <v>4.7</v>
      </c>
      <c r="J46" s="127">
        <v>4.2</v>
      </c>
      <c r="K46" s="60">
        <v>8</v>
      </c>
      <c r="L46" s="60">
        <v>8.1999999999999993</v>
      </c>
      <c r="M46" s="60">
        <f>IF(AND(ISNUMBER(L46),ISNUMBER(N46)),AVERAGE(L46,N46),"")</f>
        <v>6.05</v>
      </c>
      <c r="N46" s="60">
        <v>3.9</v>
      </c>
      <c r="O46" s="60">
        <v>1.2</v>
      </c>
      <c r="P46" s="60">
        <v>3.3</v>
      </c>
      <c r="Q46" s="60">
        <v>6</v>
      </c>
      <c r="R46" s="60">
        <v>7.2</v>
      </c>
      <c r="S46" s="60">
        <v>7.2</v>
      </c>
      <c r="T46" s="60" t="s">
        <v>85</v>
      </c>
      <c r="U46" s="64">
        <v>1</v>
      </c>
      <c r="V46" s="75"/>
      <c r="W46" s="62">
        <v>1.8</v>
      </c>
      <c r="X46" s="64">
        <v>8</v>
      </c>
      <c r="Y46" s="64">
        <v>8</v>
      </c>
      <c r="Z46" s="66" t="s">
        <v>82</v>
      </c>
      <c r="AA46" s="67">
        <v>10</v>
      </c>
      <c r="AB46" s="80">
        <v>7</v>
      </c>
    </row>
    <row r="47" spans="1:28" ht="14.5" customHeight="1">
      <c r="A47" s="153">
        <f t="shared" si="0"/>
        <v>44603</v>
      </c>
      <c r="B47" s="60">
        <v>67.400000000000006</v>
      </c>
      <c r="C47" s="61">
        <v>30.271999999999998</v>
      </c>
      <c r="D47" s="76">
        <v>1030.3</v>
      </c>
      <c r="E47" s="63">
        <v>1032</v>
      </c>
      <c r="F47" s="79">
        <v>81.629288108915901</v>
      </c>
      <c r="G47" s="130">
        <v>1.0458152382647656</v>
      </c>
      <c r="H47" s="129">
        <v>3.9</v>
      </c>
      <c r="I47" s="60">
        <v>3.7</v>
      </c>
      <c r="J47" s="127">
        <v>2.8</v>
      </c>
      <c r="K47" s="60">
        <v>8.6999999999999993</v>
      </c>
      <c r="L47" s="60">
        <v>8.9</v>
      </c>
      <c r="M47" s="60">
        <f>IF(AND(ISNUMBER(L47),ISNUMBER(N47)),AVERAGE(L47,N47),"")</f>
        <v>5.1000000000000005</v>
      </c>
      <c r="N47" s="60">
        <v>1.3</v>
      </c>
      <c r="O47" s="60">
        <v>-2.2999999999999998</v>
      </c>
      <c r="P47" s="60">
        <v>-0.9</v>
      </c>
      <c r="Q47" s="60">
        <v>3.5</v>
      </c>
      <c r="R47" s="60">
        <v>6.2</v>
      </c>
      <c r="S47" s="60">
        <v>7.3</v>
      </c>
      <c r="T47" s="60">
        <v>0</v>
      </c>
      <c r="U47" s="64">
        <v>1</v>
      </c>
      <c r="V47" s="75"/>
      <c r="W47" s="60">
        <v>5</v>
      </c>
      <c r="X47" s="64">
        <v>8</v>
      </c>
      <c r="Y47" s="64">
        <v>1</v>
      </c>
      <c r="Z47" s="66" t="s">
        <v>82</v>
      </c>
      <c r="AA47" s="67">
        <v>0</v>
      </c>
      <c r="AB47" s="80">
        <v>0</v>
      </c>
    </row>
    <row r="48" spans="1:28" ht="14.5">
      <c r="A48" s="153">
        <f t="shared" si="0"/>
        <v>44604</v>
      </c>
      <c r="B48" s="60">
        <v>66.2</v>
      </c>
      <c r="C48" s="61">
        <v>30.007999999999999</v>
      </c>
      <c r="D48" s="62">
        <v>1020.5</v>
      </c>
      <c r="E48" s="63">
        <v>1021.5</v>
      </c>
      <c r="F48" s="79">
        <v>82.651398169377856</v>
      </c>
      <c r="G48" s="130">
        <v>2.4907957733193791</v>
      </c>
      <c r="H48" s="129">
        <v>5.2</v>
      </c>
      <c r="I48" s="60">
        <v>5.4</v>
      </c>
      <c r="J48" s="127">
        <v>4.0999999999999996</v>
      </c>
      <c r="K48" s="60">
        <v>8.6999999999999993</v>
      </c>
      <c r="L48" s="60">
        <v>9.1</v>
      </c>
      <c r="M48" s="60">
        <f>IF(AND(ISNUMBER(L48),ISNUMBER(N48)),AVERAGE(L48,N48),"")</f>
        <v>5.9499999999999993</v>
      </c>
      <c r="N48" s="60">
        <v>2.8</v>
      </c>
      <c r="O48" s="60">
        <v>-0.5</v>
      </c>
      <c r="P48" s="60">
        <v>0.5</v>
      </c>
      <c r="Q48" s="60">
        <v>3.6</v>
      </c>
      <c r="R48" s="60">
        <v>5.6</v>
      </c>
      <c r="S48" s="60">
        <v>7.3</v>
      </c>
      <c r="T48" s="60">
        <v>0.5</v>
      </c>
      <c r="U48" s="64">
        <v>0</v>
      </c>
      <c r="V48" s="60"/>
      <c r="W48" s="60">
        <v>3</v>
      </c>
      <c r="X48" s="64">
        <v>8</v>
      </c>
      <c r="Y48" s="64">
        <v>7</v>
      </c>
      <c r="Z48" s="66" t="s">
        <v>82</v>
      </c>
      <c r="AA48" s="67">
        <v>14</v>
      </c>
      <c r="AB48" s="80">
        <v>9.8000000000000007</v>
      </c>
    </row>
    <row r="49" spans="1:28" ht="14.5" customHeight="1">
      <c r="A49" s="153">
        <f t="shared" si="0"/>
        <v>44605</v>
      </c>
      <c r="B49" s="60">
        <v>64.7</v>
      </c>
      <c r="C49" s="61">
        <v>29.425999999999998</v>
      </c>
      <c r="D49" s="62">
        <v>1001.4</v>
      </c>
      <c r="E49" s="63">
        <v>1001.2</v>
      </c>
      <c r="F49" s="79">
        <v>84.303754227627053</v>
      </c>
      <c r="G49" s="130">
        <v>5.1225967243629249</v>
      </c>
      <c r="H49" s="129">
        <v>7.6</v>
      </c>
      <c r="I49" s="60">
        <v>7.7</v>
      </c>
      <c r="J49" s="127">
        <v>6.5</v>
      </c>
      <c r="K49" s="60">
        <v>10</v>
      </c>
      <c r="L49" s="60">
        <v>10.199999999999999</v>
      </c>
      <c r="M49" s="60">
        <f>IF(AND(ISNUMBER(L49),ISNUMBER(N49)),AVERAGE(L49,N49),"")</f>
        <v>7.8</v>
      </c>
      <c r="N49" s="60">
        <v>5.4</v>
      </c>
      <c r="O49" s="60">
        <v>4.4000000000000004</v>
      </c>
      <c r="P49" s="60">
        <v>4.4000000000000004</v>
      </c>
      <c r="Q49" s="60">
        <v>6.2</v>
      </c>
      <c r="R49" s="60">
        <v>6</v>
      </c>
      <c r="S49" s="60">
        <v>7.4</v>
      </c>
      <c r="T49" s="60">
        <v>9.1999999999999993</v>
      </c>
      <c r="U49" s="64">
        <v>1</v>
      </c>
      <c r="V49" s="65"/>
      <c r="W49" s="60">
        <v>0</v>
      </c>
      <c r="X49" s="64">
        <v>8</v>
      </c>
      <c r="Y49" s="64">
        <v>8</v>
      </c>
      <c r="Z49" s="66" t="s">
        <v>89</v>
      </c>
      <c r="AA49" s="67">
        <v>18</v>
      </c>
      <c r="AB49" s="80">
        <v>12.600000000000001</v>
      </c>
    </row>
    <row r="50" spans="1:28" ht="14.5">
      <c r="A50" s="153">
        <f t="shared" si="0"/>
        <v>44606</v>
      </c>
      <c r="B50" s="60">
        <v>65</v>
      </c>
      <c r="C50" s="61">
        <v>29.231999999999999</v>
      </c>
      <c r="D50" s="62"/>
      <c r="E50" s="63"/>
      <c r="F50" s="79">
        <v>81.044378355366689</v>
      </c>
      <c r="G50" s="130">
        <v>3.9718625365382696</v>
      </c>
      <c r="H50" s="129">
        <v>7</v>
      </c>
      <c r="I50" s="60">
        <v>7.3</v>
      </c>
      <c r="J50" s="127">
        <v>5.7</v>
      </c>
      <c r="K50" s="60">
        <v>9</v>
      </c>
      <c r="L50" s="60">
        <v>9.1999999999999993</v>
      </c>
      <c r="M50" s="60">
        <f>IF(AND(ISNUMBER(L50),ISNUMBER(N50)),AVERAGE(L50,N50),"")</f>
        <v>7.3</v>
      </c>
      <c r="N50" s="60">
        <v>5.4</v>
      </c>
      <c r="O50" s="60">
        <v>3.3</v>
      </c>
      <c r="P50" s="60">
        <v>3.6</v>
      </c>
      <c r="Q50" s="60">
        <v>6</v>
      </c>
      <c r="R50" s="60">
        <v>6.6</v>
      </c>
      <c r="S50" s="60">
        <v>7.3</v>
      </c>
      <c r="T50" s="60">
        <v>1.9</v>
      </c>
      <c r="U50" s="64">
        <v>1</v>
      </c>
      <c r="V50" s="65"/>
      <c r="W50" s="60">
        <v>2.8</v>
      </c>
      <c r="X50" s="64">
        <v>8</v>
      </c>
      <c r="Y50" s="64">
        <v>1</v>
      </c>
      <c r="Z50" s="66" t="s">
        <v>88</v>
      </c>
      <c r="AA50" s="67">
        <v>14</v>
      </c>
      <c r="AB50" s="80">
        <v>9.8000000000000007</v>
      </c>
    </row>
    <row r="51" spans="1:28" ht="14.5" customHeight="1">
      <c r="A51" s="153">
        <f t="shared" si="0"/>
        <v>44607</v>
      </c>
      <c r="B51" s="85">
        <v>64.599999999999994</v>
      </c>
      <c r="C51" s="86">
        <v>29.533999999999999</v>
      </c>
      <c r="D51" s="70">
        <v>1006</v>
      </c>
      <c r="E51" s="87">
        <v>1005</v>
      </c>
      <c r="F51" s="88">
        <v>89.874553942768571</v>
      </c>
      <c r="G51" s="123">
        <v>5.8477552883682291</v>
      </c>
      <c r="H51" s="142">
        <v>7.4</v>
      </c>
      <c r="I51" s="85">
        <v>7.6</v>
      </c>
      <c r="J51" s="132">
        <v>6.7</v>
      </c>
      <c r="K51" s="85">
        <v>12.2</v>
      </c>
      <c r="L51" s="85">
        <v>12.4</v>
      </c>
      <c r="M51" s="60">
        <f>IF(AND(ISNUMBER(L51),ISNUMBER(N51)),AVERAGE(L51,N51),"")</f>
        <v>7.45</v>
      </c>
      <c r="N51" s="85">
        <v>2.5</v>
      </c>
      <c r="O51" s="85">
        <v>-1.9</v>
      </c>
      <c r="P51" s="85">
        <v>-0.1</v>
      </c>
      <c r="Q51" s="85">
        <v>4.4000000000000004</v>
      </c>
      <c r="R51" s="85">
        <v>6.2</v>
      </c>
      <c r="S51" s="85">
        <v>7.3</v>
      </c>
      <c r="T51" s="85">
        <v>6.3</v>
      </c>
      <c r="U51" s="89">
        <v>1</v>
      </c>
      <c r="V51" s="90"/>
      <c r="W51" s="85">
        <v>0</v>
      </c>
      <c r="X51" s="89">
        <v>8</v>
      </c>
      <c r="Y51" s="89">
        <v>8</v>
      </c>
      <c r="Z51" s="91" t="s">
        <v>83</v>
      </c>
      <c r="AA51" s="92">
        <v>17</v>
      </c>
      <c r="AB51" s="93">
        <v>11.9</v>
      </c>
    </row>
    <row r="52" spans="1:28" ht="14.5">
      <c r="A52" s="153">
        <f t="shared" si="0"/>
        <v>44608</v>
      </c>
      <c r="B52" s="60">
        <v>65.8</v>
      </c>
      <c r="C52" s="61">
        <v>29.271999999999998</v>
      </c>
      <c r="D52" s="62">
        <v>997.5</v>
      </c>
      <c r="E52" s="62">
        <v>996.5</v>
      </c>
      <c r="F52" s="79">
        <v>85.511361735999529</v>
      </c>
      <c r="G52" s="136">
        <v>9.6471144692536566</v>
      </c>
      <c r="H52" s="60">
        <v>12</v>
      </c>
      <c r="I52" s="60">
        <v>12.1</v>
      </c>
      <c r="J52" s="127">
        <v>10.8</v>
      </c>
      <c r="K52" s="85">
        <v>14.4</v>
      </c>
      <c r="L52" s="85">
        <v>14.6</v>
      </c>
      <c r="M52" s="60">
        <f>IF(AND(ISNUMBER(L52),ISNUMBER(N52)),AVERAGE(L52,N52),"")</f>
        <v>11</v>
      </c>
      <c r="N52" s="60">
        <v>7.4</v>
      </c>
      <c r="O52" s="60">
        <v>6</v>
      </c>
      <c r="P52" s="60">
        <v>6.4</v>
      </c>
      <c r="Q52" s="60">
        <v>7.7</v>
      </c>
      <c r="R52" s="60">
        <v>6.7</v>
      </c>
      <c r="S52" s="60">
        <v>7.3</v>
      </c>
      <c r="T52" s="60">
        <v>0.2</v>
      </c>
      <c r="U52" s="64">
        <v>1</v>
      </c>
      <c r="V52" s="65"/>
      <c r="W52" s="60">
        <v>2</v>
      </c>
      <c r="X52" s="64">
        <v>8</v>
      </c>
      <c r="Y52" s="64">
        <v>4</v>
      </c>
      <c r="Z52" s="66" t="s">
        <v>82</v>
      </c>
      <c r="AA52" s="60">
        <v>25</v>
      </c>
      <c r="AB52" s="80">
        <v>17.5</v>
      </c>
    </row>
    <row r="53" spans="1:28" ht="14.5" customHeight="1">
      <c r="A53" s="153">
        <f t="shared" si="0"/>
        <v>44609</v>
      </c>
      <c r="B53" s="85">
        <v>66.8</v>
      </c>
      <c r="C53" s="86">
        <v>28.902000000000001</v>
      </c>
      <c r="D53" s="70">
        <v>1008.3</v>
      </c>
      <c r="E53" s="87">
        <v>1008.7</v>
      </c>
      <c r="F53" s="79">
        <v>62.609999756425381</v>
      </c>
      <c r="G53" s="136">
        <v>1.1103241812111557</v>
      </c>
      <c r="H53" s="142">
        <v>7.8</v>
      </c>
      <c r="I53" s="85">
        <v>8</v>
      </c>
      <c r="J53" s="143">
        <v>5.0999999999999996</v>
      </c>
      <c r="K53" s="60"/>
      <c r="L53" s="60">
        <v>12</v>
      </c>
      <c r="M53" s="60">
        <f>IF(AND(ISNUMBER(L53),ISNUMBER(N53)),AVERAGE(L53,N53),"")</f>
        <v>9.15</v>
      </c>
      <c r="N53" s="142">
        <v>6.3</v>
      </c>
      <c r="O53" s="85">
        <v>2.2999999999999998</v>
      </c>
      <c r="P53" s="85">
        <v>3.5</v>
      </c>
      <c r="Q53" s="85">
        <v>6.5</v>
      </c>
      <c r="R53" s="85">
        <v>7.6</v>
      </c>
      <c r="S53" s="85">
        <v>7.5</v>
      </c>
      <c r="T53" s="85">
        <v>2.8</v>
      </c>
      <c r="U53" s="99">
        <v>1</v>
      </c>
      <c r="V53" s="84"/>
      <c r="W53" s="85">
        <v>7.25</v>
      </c>
      <c r="X53" s="89">
        <v>8</v>
      </c>
      <c r="Y53" s="89">
        <v>0</v>
      </c>
      <c r="Z53" s="91" t="s">
        <v>82</v>
      </c>
      <c r="AA53" s="92">
        <v>20</v>
      </c>
      <c r="AB53" s="80">
        <v>14</v>
      </c>
    </row>
    <row r="54" spans="1:28" ht="14.5">
      <c r="A54" s="153">
        <f t="shared" si="0"/>
        <v>44610</v>
      </c>
      <c r="B54" s="60">
        <v>66.8</v>
      </c>
      <c r="C54" s="61">
        <v>29.004000000000001</v>
      </c>
      <c r="D54" s="62">
        <v>987.5</v>
      </c>
      <c r="E54" s="62">
        <v>987.1</v>
      </c>
      <c r="F54" s="95">
        <v>63.653481797783016</v>
      </c>
      <c r="G54" s="138">
        <v>2.8589526758237485</v>
      </c>
      <c r="H54" s="60">
        <v>9.4</v>
      </c>
      <c r="I54" s="60">
        <v>9.6</v>
      </c>
      <c r="J54" s="127">
        <v>6.6</v>
      </c>
      <c r="K54" s="94">
        <v>10.1</v>
      </c>
      <c r="L54" s="94">
        <v>10.4</v>
      </c>
      <c r="M54" s="60">
        <f>IF(AND(ISNUMBER(L54),ISNUMBER(N54)),AVERAGE(L54,N54),"")</f>
        <v>8.65</v>
      </c>
      <c r="N54" s="60">
        <v>6.9</v>
      </c>
      <c r="O54" s="60">
        <v>4.5</v>
      </c>
      <c r="P54" s="60">
        <v>5.9</v>
      </c>
      <c r="Q54" s="60">
        <v>7.7</v>
      </c>
      <c r="R54" s="60">
        <v>7.4</v>
      </c>
      <c r="S54" s="60">
        <v>7.6</v>
      </c>
      <c r="T54" s="94">
        <v>0.4</v>
      </c>
      <c r="U54" s="96">
        <v>1</v>
      </c>
      <c r="V54" s="97"/>
      <c r="W54" s="94">
        <v>4.8</v>
      </c>
      <c r="X54" s="64">
        <v>8</v>
      </c>
      <c r="Y54" s="64">
        <v>1</v>
      </c>
      <c r="Z54" s="66" t="s">
        <v>82</v>
      </c>
      <c r="AA54" s="60">
        <v>28</v>
      </c>
      <c r="AB54" s="98">
        <v>19.600000000000001</v>
      </c>
    </row>
    <row r="55" spans="1:28" ht="14.5" customHeight="1">
      <c r="A55" s="153">
        <f t="shared" si="0"/>
        <v>44611</v>
      </c>
      <c r="B55" s="60">
        <v>64.599999999999994</v>
      </c>
      <c r="C55" s="61">
        <v>28.884</v>
      </c>
      <c r="D55" s="62">
        <v>1009.5</v>
      </c>
      <c r="E55" s="63">
        <v>1010.2</v>
      </c>
      <c r="F55" s="79">
        <v>83.352986829927588</v>
      </c>
      <c r="G55" s="130">
        <v>1.4345375750787828</v>
      </c>
      <c r="H55" s="129">
        <v>4</v>
      </c>
      <c r="I55" s="60">
        <v>4.2</v>
      </c>
      <c r="J55" s="127">
        <v>3</v>
      </c>
      <c r="K55" s="60">
        <v>11.1</v>
      </c>
      <c r="L55" s="60">
        <v>11.3</v>
      </c>
      <c r="M55" s="60">
        <f>IF(AND(ISNUMBER(L55),ISNUMBER(N55)),AVERAGE(L55,N55),"")</f>
        <v>6.8500000000000005</v>
      </c>
      <c r="N55" s="60">
        <v>2.4</v>
      </c>
      <c r="O55" s="60">
        <v>-1.2</v>
      </c>
      <c r="P55" s="60">
        <v>-0.1</v>
      </c>
      <c r="Q55" s="60">
        <v>3.2</v>
      </c>
      <c r="R55" s="60">
        <v>6.5</v>
      </c>
      <c r="S55" s="60">
        <v>7.5</v>
      </c>
      <c r="T55" s="60">
        <v>6.2</v>
      </c>
      <c r="U55" s="64">
        <v>1</v>
      </c>
      <c r="V55" s="65"/>
      <c r="W55" s="60">
        <v>1.8</v>
      </c>
      <c r="X55" s="64">
        <v>8</v>
      </c>
      <c r="Y55" s="64">
        <v>8</v>
      </c>
      <c r="Z55" s="66" t="s">
        <v>82</v>
      </c>
      <c r="AA55" s="67">
        <v>16</v>
      </c>
      <c r="AB55" s="80">
        <v>11.2</v>
      </c>
    </row>
    <row r="56" spans="1:28" ht="14.5">
      <c r="A56" s="153">
        <f t="shared" si="0"/>
        <v>44612</v>
      </c>
      <c r="B56" s="60">
        <v>64.5</v>
      </c>
      <c r="C56" s="61">
        <v>28.712</v>
      </c>
      <c r="D56" s="60">
        <v>1005.1</v>
      </c>
      <c r="E56" s="67">
        <v>1004.6</v>
      </c>
      <c r="F56" s="79">
        <v>88.687953700136617</v>
      </c>
      <c r="G56" s="130">
        <v>9.2056164589951841</v>
      </c>
      <c r="H56" s="129">
        <v>11</v>
      </c>
      <c r="I56" s="60">
        <v>11.1</v>
      </c>
      <c r="J56" s="127">
        <v>10.1</v>
      </c>
      <c r="K56" s="60">
        <v>12.3</v>
      </c>
      <c r="L56" s="60">
        <v>12.4</v>
      </c>
      <c r="M56" s="60">
        <f>IF(AND(ISNUMBER(L56),ISNUMBER(N56)),AVERAGE(L56,N56),"")</f>
        <v>8.0500000000000007</v>
      </c>
      <c r="N56" s="60">
        <v>3.7</v>
      </c>
      <c r="O56" s="60">
        <v>-0.1</v>
      </c>
      <c r="P56" s="60">
        <v>1.7</v>
      </c>
      <c r="Q56" s="62">
        <v>6.7</v>
      </c>
      <c r="R56" s="60">
        <v>6.3</v>
      </c>
      <c r="S56" s="60">
        <v>7.5</v>
      </c>
      <c r="T56" s="60">
        <v>8.6</v>
      </c>
      <c r="U56" s="74">
        <v>1</v>
      </c>
      <c r="V56" s="75"/>
      <c r="W56" s="60">
        <v>0</v>
      </c>
      <c r="X56" s="74">
        <v>6</v>
      </c>
      <c r="Y56" s="74">
        <v>8</v>
      </c>
      <c r="Z56" s="66" t="s">
        <v>84</v>
      </c>
      <c r="AA56" s="67">
        <v>27</v>
      </c>
      <c r="AB56" s="80">
        <v>18.899999999999999</v>
      </c>
    </row>
    <row r="57" spans="1:28" ht="14.5" customHeight="1">
      <c r="A57" s="153">
        <f t="shared" si="0"/>
        <v>44613</v>
      </c>
      <c r="B57" s="60">
        <v>64.599999999999994</v>
      </c>
      <c r="C57" s="61">
        <v>29.515999999999998</v>
      </c>
      <c r="D57" s="62">
        <v>1004</v>
      </c>
      <c r="E57" s="63">
        <v>1004</v>
      </c>
      <c r="F57" s="79">
        <v>64.521831162440265</v>
      </c>
      <c r="G57" s="130">
        <v>1.9095970725177764</v>
      </c>
      <c r="H57" s="129">
        <v>8.1999999999999993</v>
      </c>
      <c r="I57" s="60">
        <v>8.4</v>
      </c>
      <c r="J57" s="127">
        <v>5.6</v>
      </c>
      <c r="K57" s="60">
        <v>11.3</v>
      </c>
      <c r="L57" s="60">
        <v>11.6</v>
      </c>
      <c r="M57" s="60">
        <f>IF(AND(ISNUMBER(L57),ISNUMBER(N57)),AVERAGE(L57,N57),"")</f>
        <v>7.65</v>
      </c>
      <c r="N57" s="60">
        <v>3.7</v>
      </c>
      <c r="O57" s="60">
        <v>0.6</v>
      </c>
      <c r="P57" s="60">
        <v>1.9</v>
      </c>
      <c r="Q57" s="60">
        <v>4.7</v>
      </c>
      <c r="R57" s="60">
        <v>6.6</v>
      </c>
      <c r="S57" s="60">
        <v>7.5</v>
      </c>
      <c r="T57" s="60" t="s">
        <v>85</v>
      </c>
      <c r="U57" s="64">
        <v>1</v>
      </c>
      <c r="V57" s="75"/>
      <c r="W57" s="62">
        <v>4.9000000000000004</v>
      </c>
      <c r="X57" s="64">
        <v>8</v>
      </c>
      <c r="Y57" s="64">
        <v>6</v>
      </c>
      <c r="Z57" s="78" t="s">
        <v>82</v>
      </c>
      <c r="AA57" s="67">
        <v>29</v>
      </c>
      <c r="AB57" s="80">
        <v>20.3</v>
      </c>
    </row>
    <row r="58" spans="1:28" ht="14.5">
      <c r="A58" s="153">
        <f t="shared" si="0"/>
        <v>44614</v>
      </c>
      <c r="B58" s="60">
        <v>65.099999999999994</v>
      </c>
      <c r="C58" s="61">
        <v>29.754000000000001</v>
      </c>
      <c r="D58" s="62">
        <v>1014.2</v>
      </c>
      <c r="E58" s="63">
        <v>1014.1</v>
      </c>
      <c r="F58" s="79">
        <v>81.108950671022413</v>
      </c>
      <c r="G58" s="130">
        <v>7.5939745115158495</v>
      </c>
      <c r="H58" s="129">
        <v>10.7</v>
      </c>
      <c r="I58" s="60">
        <v>10.9</v>
      </c>
      <c r="J58" s="127">
        <v>9.1999999999999993</v>
      </c>
      <c r="K58" s="60">
        <v>13.1</v>
      </c>
      <c r="L58" s="60">
        <v>13.3</v>
      </c>
      <c r="M58" s="60">
        <f>IF(AND(ISNUMBER(L58),ISNUMBER(N58)),AVERAGE(L58,N58),"")</f>
        <v>9.15</v>
      </c>
      <c r="N58" s="60">
        <v>5</v>
      </c>
      <c r="O58" s="60">
        <v>0.3</v>
      </c>
      <c r="P58" s="60">
        <v>2.2000000000000002</v>
      </c>
      <c r="Q58" s="60">
        <v>6.1</v>
      </c>
      <c r="R58" s="60">
        <v>6.4</v>
      </c>
      <c r="S58" s="60">
        <v>7.5</v>
      </c>
      <c r="T58" s="60" t="s">
        <v>85</v>
      </c>
      <c r="U58" s="74">
        <v>1</v>
      </c>
      <c r="V58" s="64"/>
      <c r="W58" s="62">
        <v>4</v>
      </c>
      <c r="X58" s="74">
        <v>7</v>
      </c>
      <c r="Y58" s="74">
        <v>8</v>
      </c>
      <c r="Z58" s="66" t="s">
        <v>82</v>
      </c>
      <c r="AA58" s="67">
        <v>20</v>
      </c>
      <c r="AB58" s="80">
        <v>14</v>
      </c>
    </row>
    <row r="59" spans="1:28" ht="14.5" customHeight="1">
      <c r="A59" s="153">
        <f t="shared" si="0"/>
        <v>44615</v>
      </c>
      <c r="B59" s="60">
        <v>65.7</v>
      </c>
      <c r="C59" s="61">
        <v>30.024000000000001</v>
      </c>
      <c r="D59" s="62">
        <v>1021</v>
      </c>
      <c r="E59" s="63">
        <v>1021.5</v>
      </c>
      <c r="F59" s="79">
        <v>90.831989081503778</v>
      </c>
      <c r="G59" s="130">
        <v>4.7153940928410085</v>
      </c>
      <c r="H59" s="129">
        <v>6.1</v>
      </c>
      <c r="I59" s="60">
        <v>6.4</v>
      </c>
      <c r="J59" s="127">
        <v>5.5</v>
      </c>
      <c r="K59" s="60">
        <v>10.3</v>
      </c>
      <c r="L59" s="60">
        <v>10.4</v>
      </c>
      <c r="M59" s="60">
        <f>IF(AND(ISNUMBER(L59),ISNUMBER(N59)),AVERAGE(L59,N59),"")</f>
        <v>6.6</v>
      </c>
      <c r="N59" s="60">
        <v>2.8</v>
      </c>
      <c r="O59" s="60">
        <v>-2.6</v>
      </c>
      <c r="P59" s="60">
        <v>-0.9</v>
      </c>
      <c r="Q59" s="60">
        <v>3.7</v>
      </c>
      <c r="R59" s="60">
        <v>6.4</v>
      </c>
      <c r="S59" s="60">
        <v>7.5</v>
      </c>
      <c r="T59" s="62">
        <v>3.3</v>
      </c>
      <c r="U59" s="74">
        <v>1</v>
      </c>
      <c r="V59" s="64"/>
      <c r="W59" s="60">
        <v>1</v>
      </c>
      <c r="X59" s="64">
        <v>8</v>
      </c>
      <c r="Y59" s="64">
        <v>7</v>
      </c>
      <c r="Z59" s="66" t="s">
        <v>83</v>
      </c>
      <c r="AA59" s="67">
        <v>15</v>
      </c>
      <c r="AB59" s="80">
        <v>10.5</v>
      </c>
    </row>
    <row r="60" spans="1:28" ht="14.5">
      <c r="A60" s="153">
        <f t="shared" si="0"/>
        <v>44616</v>
      </c>
      <c r="B60" s="60">
        <v>64.099999999999994</v>
      </c>
      <c r="C60" s="61">
        <v>29.562000000000001</v>
      </c>
      <c r="D60" s="62">
        <v>1006</v>
      </c>
      <c r="E60" s="63">
        <v>1006</v>
      </c>
      <c r="F60" s="79">
        <v>91.91317117669675</v>
      </c>
      <c r="G60" s="130">
        <v>3.597540838846053</v>
      </c>
      <c r="H60" s="129">
        <v>4.8</v>
      </c>
      <c r="I60" s="60">
        <v>5</v>
      </c>
      <c r="J60" s="127">
        <v>4.3</v>
      </c>
      <c r="K60" s="60">
        <v>7.8</v>
      </c>
      <c r="L60" s="60">
        <v>7.9</v>
      </c>
      <c r="M60" s="60">
        <f>IF(AND(ISNUMBER(L60),ISNUMBER(N60)),AVERAGE(L60,N60),"")</f>
        <v>6.25</v>
      </c>
      <c r="N60" s="60">
        <v>4.5999999999999996</v>
      </c>
      <c r="O60" s="60">
        <v>4.4000000000000004</v>
      </c>
      <c r="P60" s="60">
        <v>4.5</v>
      </c>
      <c r="Q60" s="60">
        <v>6.2</v>
      </c>
      <c r="R60" s="60">
        <v>6.7</v>
      </c>
      <c r="S60" s="60">
        <v>7.5</v>
      </c>
      <c r="T60" s="62">
        <v>0.15</v>
      </c>
      <c r="U60" s="74">
        <v>1</v>
      </c>
      <c r="V60" s="64"/>
      <c r="W60" s="60">
        <v>6.5</v>
      </c>
      <c r="X60" s="64">
        <v>8</v>
      </c>
      <c r="Y60" s="64">
        <v>8</v>
      </c>
      <c r="Z60" s="66" t="s">
        <v>82</v>
      </c>
      <c r="AA60" s="67">
        <v>7</v>
      </c>
      <c r="AB60" s="80">
        <v>4.9000000000000004</v>
      </c>
    </row>
    <row r="61" spans="1:28" ht="14.5" customHeight="1">
      <c r="A61" s="153">
        <f t="shared" si="0"/>
        <v>44617</v>
      </c>
      <c r="B61" s="60">
        <v>64.599999999999994</v>
      </c>
      <c r="C61" s="61">
        <v>29.34</v>
      </c>
      <c r="D61" s="62">
        <v>1023.5</v>
      </c>
      <c r="E61" s="63">
        <v>1023.9</v>
      </c>
      <c r="F61" s="79">
        <v>71.825032231877643</v>
      </c>
      <c r="G61" s="130">
        <v>1.6872529708701678</v>
      </c>
      <c r="H61" s="129">
        <v>6.4</v>
      </c>
      <c r="I61" s="60">
        <v>6.5</v>
      </c>
      <c r="J61" s="127">
        <v>4.5</v>
      </c>
      <c r="K61" s="60">
        <v>11.1</v>
      </c>
      <c r="L61" s="60">
        <v>11.2</v>
      </c>
      <c r="M61" s="60">
        <f>IF(AND(ISNUMBER(L61),ISNUMBER(N61)),AVERAGE(L61,N61),"")</f>
        <v>6.6999999999999993</v>
      </c>
      <c r="N61" s="60">
        <v>2.2000000000000002</v>
      </c>
      <c r="O61" s="60">
        <v>-1.6</v>
      </c>
      <c r="P61" s="60">
        <v>-0.8</v>
      </c>
      <c r="Q61" s="60">
        <v>2.9</v>
      </c>
      <c r="R61" s="60">
        <v>6</v>
      </c>
      <c r="S61" s="60">
        <v>7.7</v>
      </c>
      <c r="T61" s="62" t="s">
        <v>85</v>
      </c>
      <c r="U61" s="74">
        <v>1</v>
      </c>
      <c r="V61" s="64"/>
      <c r="W61" s="62">
        <v>7.5</v>
      </c>
      <c r="X61" s="64">
        <v>8</v>
      </c>
      <c r="Y61" s="64">
        <v>0</v>
      </c>
      <c r="Z61" s="66" t="s">
        <v>82</v>
      </c>
      <c r="AA61" s="67">
        <v>12</v>
      </c>
      <c r="AB61" s="80">
        <v>8.4</v>
      </c>
    </row>
    <row r="62" spans="1:28" ht="14.5">
      <c r="A62" s="153">
        <f t="shared" si="0"/>
        <v>44618</v>
      </c>
      <c r="B62" s="60">
        <v>65.099999999999994</v>
      </c>
      <c r="C62" s="61">
        <v>30.187999999999999</v>
      </c>
      <c r="D62" s="62">
        <v>1027.3</v>
      </c>
      <c r="E62" s="63">
        <v>1029.5</v>
      </c>
      <c r="F62" s="79">
        <v>90.22347432300657</v>
      </c>
      <c r="G62" s="130">
        <v>3.1368713672746154</v>
      </c>
      <c r="H62" s="129">
        <v>4.5999999999999996</v>
      </c>
      <c r="I62" s="60">
        <v>4.8</v>
      </c>
      <c r="J62" s="127">
        <v>4</v>
      </c>
      <c r="K62" s="60">
        <v>10.7</v>
      </c>
      <c r="L62" s="60">
        <v>10.9</v>
      </c>
      <c r="M62" s="60">
        <f>IF(AND(ISNUMBER(L62),ISNUMBER(N62)),AVERAGE(L62,N62),"")</f>
        <v>6.3</v>
      </c>
      <c r="N62" s="60">
        <v>1.7</v>
      </c>
      <c r="O62" s="60">
        <v>-1</v>
      </c>
      <c r="P62" s="60">
        <v>-0.8</v>
      </c>
      <c r="Q62" s="60">
        <v>2.9</v>
      </c>
      <c r="R62" s="60">
        <v>5.5</v>
      </c>
      <c r="S62" s="60">
        <v>7.5</v>
      </c>
      <c r="T62" s="60" t="s">
        <v>85</v>
      </c>
      <c r="U62" s="74">
        <v>1</v>
      </c>
      <c r="V62" s="64"/>
      <c r="W62" s="62">
        <v>9.25</v>
      </c>
      <c r="X62" s="64">
        <v>7</v>
      </c>
      <c r="Y62" s="64">
        <v>5</v>
      </c>
      <c r="Z62" s="66" t="s">
        <v>82</v>
      </c>
      <c r="AA62" s="67">
        <v>10</v>
      </c>
      <c r="AB62" s="80">
        <v>7</v>
      </c>
    </row>
    <row r="63" spans="1:28" ht="14.5" customHeight="1">
      <c r="A63" s="153">
        <f t="shared" si="0"/>
        <v>44619</v>
      </c>
      <c r="B63" s="60">
        <v>65.8</v>
      </c>
      <c r="C63" s="61">
        <v>30.062000000000001</v>
      </c>
      <c r="D63" s="62">
        <v>1021.2</v>
      </c>
      <c r="E63" s="63">
        <v>1022.9</v>
      </c>
      <c r="F63" s="79">
        <v>74.709763566428038</v>
      </c>
      <c r="G63" s="130">
        <v>0.88478911973368624</v>
      </c>
      <c r="H63" s="129">
        <v>5</v>
      </c>
      <c r="I63" s="60">
        <v>5.2</v>
      </c>
      <c r="J63" s="127">
        <v>3.4</v>
      </c>
      <c r="K63" s="60">
        <v>10.9</v>
      </c>
      <c r="L63" s="60">
        <v>11.1</v>
      </c>
      <c r="M63" s="60">
        <f>IF(AND(ISNUMBER(L63),ISNUMBER(N63)),AVERAGE(L63,N63),"")</f>
        <v>6.8</v>
      </c>
      <c r="N63" s="60">
        <v>2.5</v>
      </c>
      <c r="O63" s="60">
        <v>-1.6</v>
      </c>
      <c r="P63" s="60">
        <v>-0.6</v>
      </c>
      <c r="Q63" s="60">
        <v>2.8</v>
      </c>
      <c r="R63" s="60">
        <v>5.5</v>
      </c>
      <c r="S63" s="60">
        <v>7.5</v>
      </c>
      <c r="T63" s="60">
        <v>0.2</v>
      </c>
      <c r="U63" s="74">
        <v>0</v>
      </c>
      <c r="V63" s="64"/>
      <c r="W63" s="62">
        <v>9.75</v>
      </c>
      <c r="X63" s="64">
        <v>8</v>
      </c>
      <c r="Y63" s="64">
        <v>0</v>
      </c>
      <c r="Z63" s="66" t="s">
        <v>82</v>
      </c>
      <c r="AA63" s="67">
        <v>12</v>
      </c>
      <c r="AB63" s="80">
        <v>8.4</v>
      </c>
    </row>
    <row r="64" spans="1:28" ht="14.5">
      <c r="A64" s="153">
        <f t="shared" si="0"/>
        <v>44620</v>
      </c>
      <c r="B64" s="60">
        <v>65.599999999999994</v>
      </c>
      <c r="C64" s="61">
        <v>30.001999999999999</v>
      </c>
      <c r="D64" s="62">
        <v>1021.8</v>
      </c>
      <c r="E64" s="63">
        <v>1021.8</v>
      </c>
      <c r="F64" s="79">
        <v>95.789182984536254</v>
      </c>
      <c r="G64" s="130">
        <v>7.6676484972448185</v>
      </c>
      <c r="H64" s="129">
        <v>8.3000000000000007</v>
      </c>
      <c r="I64" s="60">
        <v>8.5</v>
      </c>
      <c r="J64" s="127">
        <v>8</v>
      </c>
      <c r="K64" s="60">
        <v>11.4</v>
      </c>
      <c r="L64" s="60">
        <v>11.7</v>
      </c>
      <c r="M64" s="60">
        <f>IF(AND(ISNUMBER(L64),ISNUMBER(N64)),AVERAGE(L64,N64),"")</f>
        <v>8.25</v>
      </c>
      <c r="N64" s="60">
        <v>4.8</v>
      </c>
      <c r="O64" s="60">
        <v>-0.1</v>
      </c>
      <c r="P64" s="60">
        <v>2.4</v>
      </c>
      <c r="Q64" s="60">
        <v>5.4</v>
      </c>
      <c r="R64" s="60">
        <v>5.6</v>
      </c>
      <c r="S64" s="60">
        <v>7.5</v>
      </c>
      <c r="T64" s="60">
        <v>10.199999999999999</v>
      </c>
      <c r="U64" s="74">
        <v>1</v>
      </c>
      <c r="V64" s="64"/>
      <c r="W64" s="62">
        <v>0</v>
      </c>
      <c r="X64" s="64">
        <v>7</v>
      </c>
      <c r="Y64" s="64">
        <v>7</v>
      </c>
      <c r="Z64" s="66" t="s">
        <v>83</v>
      </c>
      <c r="AA64" s="67">
        <v>8</v>
      </c>
      <c r="AB64" s="80">
        <v>5.6</v>
      </c>
    </row>
    <row r="65" spans="1:28" ht="14.5" customHeight="1">
      <c r="A65" s="153">
        <f t="shared" si="0"/>
        <v>44621</v>
      </c>
      <c r="B65" s="102">
        <v>65.900000000000006</v>
      </c>
      <c r="C65" s="102">
        <v>30.164000000000001</v>
      </c>
      <c r="D65" s="105">
        <v>1025</v>
      </c>
      <c r="E65" s="105">
        <v>1026</v>
      </c>
      <c r="F65" s="103">
        <v>94.070770195545492</v>
      </c>
      <c r="G65" s="130">
        <v>6.0124468805007698</v>
      </c>
      <c r="H65" s="129">
        <v>6.9</v>
      </c>
      <c r="I65" s="60">
        <v>7</v>
      </c>
      <c r="J65" s="127">
        <v>6.5</v>
      </c>
      <c r="K65" s="60">
        <v>7.7</v>
      </c>
      <c r="L65" s="60">
        <v>7.8</v>
      </c>
      <c r="M65" s="60">
        <f>IF(AND(ISNUMBER(L65),ISNUMBER(N65)),AVERAGE(L65,N65),"")</f>
        <v>7.25</v>
      </c>
      <c r="N65" s="60">
        <v>6.7</v>
      </c>
      <c r="O65" s="60">
        <v>6.4</v>
      </c>
      <c r="P65" s="60">
        <v>6.4</v>
      </c>
      <c r="Q65" s="60">
        <v>6.9</v>
      </c>
      <c r="R65" s="60">
        <v>6.8</v>
      </c>
      <c r="S65" s="60">
        <v>7.3</v>
      </c>
      <c r="T65" s="62">
        <v>5</v>
      </c>
      <c r="U65" s="64">
        <v>1</v>
      </c>
      <c r="V65" s="65"/>
      <c r="W65" s="60">
        <v>0</v>
      </c>
      <c r="X65" s="64">
        <v>7</v>
      </c>
      <c r="Y65" s="64">
        <v>8</v>
      </c>
      <c r="Z65" s="66" t="s">
        <v>82</v>
      </c>
      <c r="AA65" s="67">
        <v>13</v>
      </c>
      <c r="AB65" s="104">
        <v>9.1</v>
      </c>
    </row>
    <row r="66" spans="1:28" ht="14.5">
      <c r="A66" s="153">
        <f t="shared" si="0"/>
        <v>44622</v>
      </c>
      <c r="B66" s="94">
        <v>64.599999999999994</v>
      </c>
      <c r="C66" s="100">
        <v>29.93</v>
      </c>
      <c r="D66" s="76">
        <v>1019.1</v>
      </c>
      <c r="E66" s="101">
        <v>1020.3</v>
      </c>
      <c r="F66" s="79">
        <v>97.027149514037077</v>
      </c>
      <c r="G66" s="130">
        <v>6.4609833574307469</v>
      </c>
      <c r="H66" s="129">
        <v>6.9</v>
      </c>
      <c r="I66" s="60">
        <v>7.1</v>
      </c>
      <c r="J66" s="127">
        <v>6.7</v>
      </c>
      <c r="K66" s="60">
        <v>7.9</v>
      </c>
      <c r="L66" s="60">
        <v>8.3000000000000007</v>
      </c>
      <c r="M66" s="60">
        <f>IF(AND(ISNUMBER(L66),ISNUMBER(N66)),AVERAGE(L66,N66),"")</f>
        <v>7.25</v>
      </c>
      <c r="N66" s="60">
        <v>6.2</v>
      </c>
      <c r="O66" s="60">
        <v>6.1</v>
      </c>
      <c r="P66" s="60">
        <v>6.1</v>
      </c>
      <c r="Q66" s="60">
        <v>6.6</v>
      </c>
      <c r="R66" s="60">
        <v>6.9</v>
      </c>
      <c r="S66" s="60">
        <v>7.3</v>
      </c>
      <c r="T66" s="62">
        <v>5</v>
      </c>
      <c r="U66" s="64">
        <v>1</v>
      </c>
      <c r="V66" s="65"/>
      <c r="W66" s="62">
        <v>0</v>
      </c>
      <c r="X66" s="64">
        <v>5</v>
      </c>
      <c r="Y66" s="64">
        <v>8</v>
      </c>
      <c r="Z66" s="66" t="s">
        <v>82</v>
      </c>
      <c r="AA66" s="67">
        <v>10</v>
      </c>
      <c r="AB66" s="104">
        <v>7</v>
      </c>
    </row>
    <row r="67" spans="1:28" ht="14.5" customHeight="1">
      <c r="A67" s="153">
        <f t="shared" si="0"/>
        <v>44623</v>
      </c>
      <c r="B67" s="60">
        <v>65</v>
      </c>
      <c r="C67" s="61">
        <v>29.782</v>
      </c>
      <c r="D67" s="62">
        <v>1013.4</v>
      </c>
      <c r="E67" s="63">
        <v>1013.2</v>
      </c>
      <c r="F67" s="79">
        <v>88.628127343405879</v>
      </c>
      <c r="G67" s="130">
        <v>6.0405351625951944</v>
      </c>
      <c r="H67" s="129">
        <v>7.8</v>
      </c>
      <c r="I67" s="60">
        <v>7.9</v>
      </c>
      <c r="J67" s="127">
        <v>7</v>
      </c>
      <c r="K67" s="60">
        <v>11.5</v>
      </c>
      <c r="L67" s="127">
        <v>11.7</v>
      </c>
      <c r="M67" s="60">
        <f>IF(AND(ISNUMBER(L67),ISNUMBER(N67)),AVERAGE(L67,N67),"")</f>
        <v>9.0500000000000007</v>
      </c>
      <c r="N67" s="60">
        <v>6.4</v>
      </c>
      <c r="O67" s="60">
        <v>4.9000000000000004</v>
      </c>
      <c r="P67" s="60">
        <v>5.0999999999999996</v>
      </c>
      <c r="Q67" s="60">
        <v>6.4</v>
      </c>
      <c r="R67" s="60">
        <v>7</v>
      </c>
      <c r="S67" s="60">
        <v>7.4</v>
      </c>
      <c r="T67" s="62">
        <v>0.9</v>
      </c>
      <c r="U67" s="64">
        <v>1</v>
      </c>
      <c r="V67" s="65"/>
      <c r="W67" s="60">
        <v>0</v>
      </c>
      <c r="X67" s="64">
        <v>6</v>
      </c>
      <c r="Y67" s="64">
        <v>8</v>
      </c>
      <c r="Z67" s="66" t="s">
        <v>82</v>
      </c>
      <c r="AA67" s="67">
        <v>9</v>
      </c>
      <c r="AB67" s="104">
        <v>6.3000000000000007</v>
      </c>
    </row>
    <row r="68" spans="1:28" ht="14.5">
      <c r="A68" s="153">
        <f t="shared" si="0"/>
        <v>44624</v>
      </c>
      <c r="B68" s="60">
        <v>65.8</v>
      </c>
      <c r="C68" s="61">
        <v>29.946000000000002</v>
      </c>
      <c r="D68" s="70">
        <v>1018.2</v>
      </c>
      <c r="E68" s="63">
        <v>1019.2</v>
      </c>
      <c r="F68" s="79">
        <v>95.338979676869585</v>
      </c>
      <c r="G68" s="130">
        <v>5.1124344159039108</v>
      </c>
      <c r="H68" s="125">
        <v>5.8</v>
      </c>
      <c r="I68" s="71">
        <v>6</v>
      </c>
      <c r="J68" s="131">
        <v>5.5</v>
      </c>
      <c r="K68" s="60">
        <v>9.1999999999999993</v>
      </c>
      <c r="L68" s="60">
        <v>9.4</v>
      </c>
      <c r="M68" s="60">
        <f>IF(AND(ISNUMBER(L68),ISNUMBER(N68)),AVERAGE(L68,N68),"")</f>
        <v>7.3000000000000007</v>
      </c>
      <c r="N68" s="60">
        <v>5.2</v>
      </c>
      <c r="O68" s="60">
        <v>5.5</v>
      </c>
      <c r="P68" s="60">
        <v>5.4</v>
      </c>
      <c r="Q68" s="60">
        <v>7.1</v>
      </c>
      <c r="R68" s="62">
        <v>7.6</v>
      </c>
      <c r="S68" s="60">
        <v>7.5</v>
      </c>
      <c r="T68" s="62" t="s">
        <v>85</v>
      </c>
      <c r="U68" s="71">
        <v>1</v>
      </c>
      <c r="V68" s="65"/>
      <c r="W68" s="60">
        <v>1.3</v>
      </c>
      <c r="X68" s="71">
        <v>8</v>
      </c>
      <c r="Y68" s="71">
        <v>8</v>
      </c>
      <c r="Z68" s="66" t="s">
        <v>83</v>
      </c>
      <c r="AA68" s="67">
        <v>8</v>
      </c>
      <c r="AB68" s="104">
        <v>5.6</v>
      </c>
    </row>
    <row r="69" spans="1:28" ht="14.5" customHeight="1">
      <c r="A69" s="153">
        <f t="shared" si="0"/>
        <v>44625</v>
      </c>
      <c r="B69" s="60">
        <v>65.2</v>
      </c>
      <c r="C69" s="72">
        <v>30.091999999999999</v>
      </c>
      <c r="D69" s="62">
        <v>1022.5</v>
      </c>
      <c r="E69" s="73">
        <v>1024</v>
      </c>
      <c r="F69" s="79">
        <v>78.473720148977307</v>
      </c>
      <c r="G69" s="130">
        <v>2.2497569619855264</v>
      </c>
      <c r="H69" s="129">
        <v>5.7</v>
      </c>
      <c r="I69" s="60">
        <v>5.9</v>
      </c>
      <c r="J69" s="127">
        <v>4.3</v>
      </c>
      <c r="K69" s="60">
        <v>8</v>
      </c>
      <c r="L69" s="60">
        <v>8.1</v>
      </c>
      <c r="M69" s="60">
        <f>IF(AND(ISNUMBER(L69),ISNUMBER(N69)),AVERAGE(L69,N69),"")</f>
        <v>5.8</v>
      </c>
      <c r="N69" s="60">
        <v>3.5</v>
      </c>
      <c r="O69" s="60">
        <v>-0.5</v>
      </c>
      <c r="P69" s="60">
        <v>2</v>
      </c>
      <c r="Q69" s="60">
        <v>5.6</v>
      </c>
      <c r="R69" s="60">
        <v>7.1</v>
      </c>
      <c r="S69" s="60">
        <v>7.5</v>
      </c>
      <c r="T69" s="62">
        <v>0.6</v>
      </c>
      <c r="U69" s="64">
        <v>1</v>
      </c>
      <c r="V69" s="65"/>
      <c r="W69" s="60">
        <v>0.8</v>
      </c>
      <c r="X69" s="64">
        <v>8</v>
      </c>
      <c r="Y69" s="64">
        <v>8</v>
      </c>
      <c r="Z69" s="66" t="s">
        <v>82</v>
      </c>
      <c r="AA69" s="67">
        <v>12</v>
      </c>
      <c r="AB69" s="104">
        <v>8.4</v>
      </c>
    </row>
    <row r="70" spans="1:28" ht="14.5">
      <c r="A70" s="153">
        <f t="shared" si="0"/>
        <v>44626</v>
      </c>
      <c r="B70" s="60">
        <v>63.6</v>
      </c>
      <c r="C70" s="72">
        <v>30.19</v>
      </c>
      <c r="D70" s="62">
        <v>1027.2</v>
      </c>
      <c r="E70" s="73">
        <v>1029</v>
      </c>
      <c r="F70" s="79">
        <v>86.707939617854805</v>
      </c>
      <c r="G70" s="130">
        <v>2.0843705895035982</v>
      </c>
      <c r="H70" s="129">
        <v>4.0999999999999996</v>
      </c>
      <c r="I70" s="60">
        <v>4.3</v>
      </c>
      <c r="J70" s="127">
        <v>3.3</v>
      </c>
      <c r="K70" s="60">
        <v>7.3</v>
      </c>
      <c r="L70" s="60">
        <v>7.3</v>
      </c>
      <c r="M70" s="60">
        <f>IF(AND(ISNUMBER(L70),ISNUMBER(N70)),AVERAGE(L70,N70),"")</f>
        <v>5.0999999999999996</v>
      </c>
      <c r="N70" s="60">
        <v>2.9</v>
      </c>
      <c r="O70" s="60">
        <v>2.2000000000000002</v>
      </c>
      <c r="P70" s="60">
        <v>2.6</v>
      </c>
      <c r="Q70" s="60">
        <v>5</v>
      </c>
      <c r="R70" s="60">
        <v>6.9</v>
      </c>
      <c r="S70" s="60">
        <v>7.6</v>
      </c>
      <c r="T70" s="62">
        <v>0</v>
      </c>
      <c r="U70" s="64">
        <v>1</v>
      </c>
      <c r="V70" s="65"/>
      <c r="W70" s="60">
        <v>1.5</v>
      </c>
      <c r="X70" s="64">
        <v>8</v>
      </c>
      <c r="Y70" s="64">
        <v>8</v>
      </c>
      <c r="Z70" s="66" t="s">
        <v>82</v>
      </c>
      <c r="AA70" s="67">
        <v>12</v>
      </c>
      <c r="AB70" s="104">
        <v>8.4</v>
      </c>
    </row>
    <row r="71" spans="1:28" ht="14.5" customHeight="1">
      <c r="A71" s="153">
        <f t="shared" si="0"/>
        <v>44627</v>
      </c>
      <c r="B71" s="60">
        <v>63.1</v>
      </c>
      <c r="C71" s="72">
        <v>30.132000000000001</v>
      </c>
      <c r="D71" s="62">
        <v>1024</v>
      </c>
      <c r="E71" s="73">
        <v>1025</v>
      </c>
      <c r="F71" s="79">
        <v>79.813059594353902</v>
      </c>
      <c r="G71" s="130">
        <v>2.2926481598747577</v>
      </c>
      <c r="H71" s="129">
        <v>5.5</v>
      </c>
      <c r="I71" s="60">
        <v>5.9</v>
      </c>
      <c r="J71" s="127">
        <v>4.2</v>
      </c>
      <c r="K71" s="60">
        <v>8</v>
      </c>
      <c r="L71" s="60">
        <v>8.5</v>
      </c>
      <c r="M71" s="60">
        <f>IF(AND(ISNUMBER(L71),ISNUMBER(N71)),AVERAGE(L71,N71),"")</f>
        <v>4.45</v>
      </c>
      <c r="N71" s="62">
        <v>0.4</v>
      </c>
      <c r="O71" s="60">
        <v>-5</v>
      </c>
      <c r="P71" s="60">
        <v>-1.4</v>
      </c>
      <c r="Q71" s="60">
        <v>4.2</v>
      </c>
      <c r="R71" s="60">
        <v>6.3</v>
      </c>
      <c r="S71" s="60">
        <v>7.7</v>
      </c>
      <c r="T71" s="62" t="s">
        <v>85</v>
      </c>
      <c r="U71" s="64">
        <v>1</v>
      </c>
      <c r="V71" s="53"/>
      <c r="W71" s="60">
        <v>7</v>
      </c>
      <c r="X71" s="74">
        <v>8</v>
      </c>
      <c r="Y71" s="74">
        <v>3</v>
      </c>
      <c r="Z71" s="66" t="s">
        <v>82</v>
      </c>
      <c r="AA71" s="67">
        <v>7</v>
      </c>
      <c r="AB71" s="104">
        <v>4.9000000000000004</v>
      </c>
    </row>
    <row r="72" spans="1:28" ht="14.5">
      <c r="A72" s="153">
        <f t="shared" ref="A72:A135" si="1">A71+1</f>
        <v>44628</v>
      </c>
      <c r="B72" s="60">
        <v>62</v>
      </c>
      <c r="C72" s="72">
        <v>29.684000000000001</v>
      </c>
      <c r="D72" s="62">
        <v>1011.7</v>
      </c>
      <c r="E72" s="73">
        <v>1011.8</v>
      </c>
      <c r="F72" s="79">
        <v>70.98961583634447</v>
      </c>
      <c r="G72" s="130">
        <v>-0.30295134071780772</v>
      </c>
      <c r="H72" s="129">
        <v>4.5</v>
      </c>
      <c r="I72" s="60">
        <v>4.3</v>
      </c>
      <c r="J72" s="127">
        <v>2.7</v>
      </c>
      <c r="K72" s="60"/>
      <c r="L72" s="60">
        <v>12.7</v>
      </c>
      <c r="M72" s="60">
        <f>IF(AND(ISNUMBER(L72),ISNUMBER(N72)),AVERAGE(L72,N72),"")</f>
        <v>6.9499999999999993</v>
      </c>
      <c r="N72" s="60">
        <v>1.2</v>
      </c>
      <c r="O72" s="60">
        <v>-2.6</v>
      </c>
      <c r="P72" s="60">
        <v>-1.6</v>
      </c>
      <c r="Q72" s="60">
        <v>2.6</v>
      </c>
      <c r="R72" s="60">
        <v>6</v>
      </c>
      <c r="S72" s="60">
        <v>7.6</v>
      </c>
      <c r="T72" s="60" t="s">
        <v>85</v>
      </c>
      <c r="U72" s="64">
        <v>1</v>
      </c>
      <c r="V72" s="62"/>
      <c r="W72" s="62">
        <v>7.25</v>
      </c>
      <c r="X72" s="64">
        <v>6</v>
      </c>
      <c r="Y72" s="64">
        <v>0</v>
      </c>
      <c r="Z72" s="66" t="s">
        <v>82</v>
      </c>
      <c r="AA72" s="67">
        <v>15</v>
      </c>
      <c r="AB72" s="104">
        <v>10.5</v>
      </c>
    </row>
    <row r="73" spans="1:28" ht="14.5" customHeight="1">
      <c r="A73" s="153">
        <f t="shared" si="1"/>
        <v>44629</v>
      </c>
      <c r="B73" s="60">
        <v>63.4</v>
      </c>
      <c r="C73" s="72">
        <v>29.774000000000001</v>
      </c>
      <c r="D73" s="62">
        <v>1013.8</v>
      </c>
      <c r="E73" s="73">
        <v>1014.5</v>
      </c>
      <c r="F73" s="79">
        <v>77.500534971968875</v>
      </c>
      <c r="G73" s="130">
        <v>5.570008357423732</v>
      </c>
      <c r="H73" s="129">
        <v>9.3000000000000007</v>
      </c>
      <c r="I73" s="60">
        <v>9.4</v>
      </c>
      <c r="J73" s="127">
        <v>7.6</v>
      </c>
      <c r="K73" s="60">
        <v>12.5</v>
      </c>
      <c r="L73" s="60">
        <v>12.7</v>
      </c>
      <c r="M73" s="60">
        <f>IF(AND(ISNUMBER(L73),ISNUMBER(N73)),AVERAGE(L73,N73),"")</f>
        <v>8.5</v>
      </c>
      <c r="N73" s="60">
        <v>4.3</v>
      </c>
      <c r="O73" s="60">
        <v>4.0999999999999996</v>
      </c>
      <c r="P73" s="60">
        <v>4.7</v>
      </c>
      <c r="Q73" s="60">
        <v>6.4</v>
      </c>
      <c r="R73" s="60">
        <v>6.5</v>
      </c>
      <c r="S73" s="60">
        <v>7.6</v>
      </c>
      <c r="T73" s="62">
        <v>0</v>
      </c>
      <c r="U73" s="64">
        <v>0</v>
      </c>
      <c r="V73" s="75"/>
      <c r="W73" s="60">
        <v>7</v>
      </c>
      <c r="X73" s="64">
        <v>8</v>
      </c>
      <c r="Y73" s="64">
        <v>5</v>
      </c>
      <c r="Z73" s="66" t="s">
        <v>82</v>
      </c>
      <c r="AA73" s="67">
        <v>14</v>
      </c>
      <c r="AB73" s="104">
        <v>9.8000000000000007</v>
      </c>
    </row>
    <row r="74" spans="1:28" ht="14.5">
      <c r="A74" s="153">
        <f t="shared" si="1"/>
        <v>44630</v>
      </c>
      <c r="B74" s="60">
        <v>65.599999999999994</v>
      </c>
      <c r="C74" s="72">
        <v>29.812000000000001</v>
      </c>
      <c r="D74" s="62">
        <v>1015</v>
      </c>
      <c r="E74" s="73">
        <v>1015</v>
      </c>
      <c r="F74" s="79">
        <v>75.713601999189223</v>
      </c>
      <c r="G74" s="130">
        <v>7.3636355633026112</v>
      </c>
      <c r="H74" s="129">
        <v>11.5</v>
      </c>
      <c r="I74" s="60">
        <v>11.6</v>
      </c>
      <c r="J74" s="127">
        <v>9.5</v>
      </c>
      <c r="K74" s="60">
        <v>13.6</v>
      </c>
      <c r="L74" s="60">
        <v>13.9</v>
      </c>
      <c r="M74" s="60">
        <f>IF(AND(ISNUMBER(L74),ISNUMBER(N74)),AVERAGE(L74,N74),"")</f>
        <v>11.45</v>
      </c>
      <c r="N74" s="60">
        <v>9</v>
      </c>
      <c r="O74" s="60">
        <v>5</v>
      </c>
      <c r="P74" s="60">
        <v>6.9</v>
      </c>
      <c r="Q74" s="60">
        <v>7.4</v>
      </c>
      <c r="R74" s="60">
        <v>7.4</v>
      </c>
      <c r="S74" s="60">
        <v>7.6</v>
      </c>
      <c r="T74" s="60">
        <v>0</v>
      </c>
      <c r="U74" s="64">
        <v>0</v>
      </c>
      <c r="V74" s="75"/>
      <c r="W74" s="62">
        <v>3</v>
      </c>
      <c r="X74" s="64">
        <v>8</v>
      </c>
      <c r="Y74" s="64">
        <v>1</v>
      </c>
      <c r="Z74" s="66" t="s">
        <v>82</v>
      </c>
      <c r="AA74" s="67">
        <v>18</v>
      </c>
      <c r="AB74" s="104">
        <v>12.600000000000001</v>
      </c>
    </row>
    <row r="75" spans="1:28" ht="14.5" customHeight="1">
      <c r="A75" s="153">
        <f t="shared" si="1"/>
        <v>44631</v>
      </c>
      <c r="B75" s="60">
        <v>65.400000000000006</v>
      </c>
      <c r="C75" s="61">
        <v>29.446000000000002</v>
      </c>
      <c r="D75" s="76">
        <v>1001.9</v>
      </c>
      <c r="E75" s="63">
        <v>1001.5</v>
      </c>
      <c r="F75" s="79">
        <v>81.81008265338258</v>
      </c>
      <c r="G75" s="130">
        <v>6.9387789906608397</v>
      </c>
      <c r="H75" s="129">
        <v>9.9</v>
      </c>
      <c r="I75" s="60">
        <v>10</v>
      </c>
      <c r="J75" s="127">
        <v>8.5</v>
      </c>
      <c r="K75" s="60">
        <v>12.1</v>
      </c>
      <c r="L75" s="60">
        <v>12.3</v>
      </c>
      <c r="M75" s="60">
        <f>IF(AND(ISNUMBER(L75),ISNUMBER(N75)),AVERAGE(L75,N75),"")</f>
        <v>10.5</v>
      </c>
      <c r="N75" s="60">
        <v>8.6999999999999993</v>
      </c>
      <c r="O75" s="60">
        <v>5.4</v>
      </c>
      <c r="P75" s="60">
        <v>6.8</v>
      </c>
      <c r="Q75" s="60">
        <v>7.8</v>
      </c>
      <c r="R75" s="60">
        <v>8</v>
      </c>
      <c r="S75" s="60">
        <v>7.7</v>
      </c>
      <c r="T75" s="60">
        <v>4.8</v>
      </c>
      <c r="U75" s="64">
        <v>0</v>
      </c>
      <c r="V75" s="75"/>
      <c r="W75" s="60">
        <v>0</v>
      </c>
      <c r="X75" s="64">
        <v>7</v>
      </c>
      <c r="Y75" s="64">
        <v>8</v>
      </c>
      <c r="Z75" s="66" t="s">
        <v>82</v>
      </c>
      <c r="AA75" s="67">
        <v>15</v>
      </c>
      <c r="AB75" s="104">
        <v>10.5</v>
      </c>
    </row>
    <row r="76" spans="1:28" ht="14.5">
      <c r="A76" s="153">
        <f t="shared" si="1"/>
        <v>44632</v>
      </c>
      <c r="B76" s="60">
        <v>64.8</v>
      </c>
      <c r="C76" s="61">
        <v>29.552</v>
      </c>
      <c r="D76" s="62">
        <v>1007.3</v>
      </c>
      <c r="E76" s="63">
        <v>1007.3</v>
      </c>
      <c r="F76" s="79">
        <v>81.102394731788721</v>
      </c>
      <c r="G76" s="130">
        <v>5.8363736318993835</v>
      </c>
      <c r="H76" s="129">
        <v>8.9</v>
      </c>
      <c r="I76" s="60">
        <v>9.1</v>
      </c>
      <c r="J76" s="127">
        <v>7.5</v>
      </c>
      <c r="K76" s="60">
        <v>12.1</v>
      </c>
      <c r="L76" s="60">
        <v>12.2</v>
      </c>
      <c r="M76" s="60">
        <f>IF(AND(ISNUMBER(L76),ISNUMBER(N76)),AVERAGE(L76,N76),"")</f>
        <v>9.1499999999999986</v>
      </c>
      <c r="N76" s="60">
        <v>6.1</v>
      </c>
      <c r="O76" s="60">
        <v>4.2</v>
      </c>
      <c r="P76" s="60">
        <v>4.4000000000000004</v>
      </c>
      <c r="Q76" s="60">
        <v>7.1</v>
      </c>
      <c r="R76" s="60">
        <v>8</v>
      </c>
      <c r="S76" s="60">
        <v>7.7</v>
      </c>
      <c r="T76" s="60">
        <v>2</v>
      </c>
      <c r="U76" s="64">
        <v>1</v>
      </c>
      <c r="V76" s="60"/>
      <c r="W76" s="60">
        <v>8</v>
      </c>
      <c r="X76" s="64">
        <v>8</v>
      </c>
      <c r="Y76" s="64">
        <v>4</v>
      </c>
      <c r="Z76" s="66" t="s">
        <v>82</v>
      </c>
      <c r="AA76" s="67">
        <v>18</v>
      </c>
      <c r="AB76" s="104">
        <v>12.600000000000001</v>
      </c>
    </row>
    <row r="77" spans="1:28" ht="14.5" customHeight="1">
      <c r="A77" s="153">
        <f t="shared" si="1"/>
        <v>44633</v>
      </c>
      <c r="B77" s="60"/>
      <c r="C77" s="61"/>
      <c r="D77" s="62">
        <v>1003</v>
      </c>
      <c r="E77" s="63">
        <v>1003</v>
      </c>
      <c r="F77" s="79">
        <v>82.956857022644712</v>
      </c>
      <c r="G77" s="130">
        <v>6.9461862241314725</v>
      </c>
      <c r="H77" s="129">
        <v>9.6999999999999993</v>
      </c>
      <c r="I77" s="60">
        <v>9.9</v>
      </c>
      <c r="J77" s="127">
        <v>8.4</v>
      </c>
      <c r="K77" s="60">
        <v>13</v>
      </c>
      <c r="L77" s="60">
        <v>13.1</v>
      </c>
      <c r="M77" s="60">
        <f>IF(AND(ISNUMBER(L77),ISNUMBER(N77)),AVERAGE(L77,N77),"")</f>
        <v>10.35</v>
      </c>
      <c r="N77" s="60">
        <v>7.6</v>
      </c>
      <c r="O77" s="60">
        <v>6.6</v>
      </c>
      <c r="P77" s="60">
        <v>6.9</v>
      </c>
      <c r="Q77" s="60">
        <v>7.7</v>
      </c>
      <c r="R77" s="60">
        <v>8</v>
      </c>
      <c r="S77" s="60">
        <v>7.8</v>
      </c>
      <c r="T77" s="60">
        <v>0.1</v>
      </c>
      <c r="U77" s="64">
        <v>1</v>
      </c>
      <c r="V77" s="65"/>
      <c r="W77" s="60">
        <v>4.7</v>
      </c>
      <c r="X77" s="64">
        <v>8</v>
      </c>
      <c r="Y77" s="64">
        <v>7</v>
      </c>
      <c r="Z77" s="66" t="s">
        <v>82</v>
      </c>
      <c r="AA77" s="67">
        <v>14</v>
      </c>
      <c r="AB77" s="104">
        <v>9.8000000000000007</v>
      </c>
    </row>
    <row r="78" spans="1:28" ht="14.5">
      <c r="A78" s="153">
        <f t="shared" si="1"/>
        <v>44634</v>
      </c>
      <c r="B78" s="60">
        <v>66.900000000000006</v>
      </c>
      <c r="C78" s="61">
        <v>30.015999999999998</v>
      </c>
      <c r="D78" s="62">
        <v>1021.1</v>
      </c>
      <c r="E78" s="63">
        <v>1022.3</v>
      </c>
      <c r="F78" s="79">
        <v>89.70886973822914</v>
      </c>
      <c r="G78" s="130">
        <v>5.4261090115460329</v>
      </c>
      <c r="H78" s="129">
        <v>7</v>
      </c>
      <c r="I78" s="60">
        <v>7.3</v>
      </c>
      <c r="J78" s="127">
        <v>6.3</v>
      </c>
      <c r="K78" s="60">
        <v>13.6</v>
      </c>
      <c r="L78" s="60">
        <v>13.8</v>
      </c>
      <c r="M78" s="60">
        <f>IF(AND(ISNUMBER(L78),ISNUMBER(N78)),AVERAGE(L78,N78),"")</f>
        <v>7.95</v>
      </c>
      <c r="N78" s="60">
        <v>2.1</v>
      </c>
      <c r="O78" s="60">
        <v>-1.7</v>
      </c>
      <c r="P78" s="60">
        <v>-0.3</v>
      </c>
      <c r="Q78" s="60">
        <v>5.3</v>
      </c>
      <c r="R78" s="60">
        <v>7.7</v>
      </c>
      <c r="S78" s="60">
        <v>8</v>
      </c>
      <c r="T78" s="60">
        <v>0</v>
      </c>
      <c r="U78" s="64">
        <v>1</v>
      </c>
      <c r="V78" s="65"/>
      <c r="W78" s="60">
        <v>8.3000000000000007</v>
      </c>
      <c r="X78" s="64">
        <v>8</v>
      </c>
      <c r="Y78" s="64">
        <v>3</v>
      </c>
      <c r="Z78" s="66" t="s">
        <v>82</v>
      </c>
      <c r="AA78" s="67">
        <v>7</v>
      </c>
      <c r="AB78" s="104">
        <v>4.9000000000000004</v>
      </c>
    </row>
    <row r="79" spans="1:28" ht="14.5" customHeight="1">
      <c r="A79" s="153">
        <f t="shared" si="1"/>
        <v>44635</v>
      </c>
      <c r="B79" s="85">
        <v>69.400000000000006</v>
      </c>
      <c r="C79" s="86">
        <v>30.01</v>
      </c>
      <c r="D79" s="70">
        <v>1021</v>
      </c>
      <c r="E79" s="87">
        <v>1021</v>
      </c>
      <c r="F79" s="79">
        <v>72.680005049730326</v>
      </c>
      <c r="G79" s="130">
        <v>4.9365829878014909</v>
      </c>
      <c r="H79" s="142">
        <v>9.6</v>
      </c>
      <c r="I79" s="85">
        <v>9.8000000000000007</v>
      </c>
      <c r="J79" s="132">
        <v>7.5</v>
      </c>
      <c r="K79" s="85">
        <v>14.5</v>
      </c>
      <c r="L79" s="85">
        <v>14.6</v>
      </c>
      <c r="M79" s="60">
        <f>IF(AND(ISNUMBER(L79),ISNUMBER(N79)),AVERAGE(L79,N79),"")</f>
        <v>9.6999999999999993</v>
      </c>
      <c r="N79" s="85">
        <v>4.8</v>
      </c>
      <c r="O79" s="85">
        <v>-0.8</v>
      </c>
      <c r="P79" s="85">
        <v>2.6</v>
      </c>
      <c r="Q79" s="85">
        <v>6.9</v>
      </c>
      <c r="R79" s="85">
        <v>7.7</v>
      </c>
      <c r="S79" s="85">
        <v>8.1</v>
      </c>
      <c r="T79" s="85">
        <v>0.9</v>
      </c>
      <c r="U79" s="89">
        <v>1</v>
      </c>
      <c r="V79" s="90"/>
      <c r="W79" s="85">
        <v>3.15</v>
      </c>
      <c r="X79" s="89">
        <v>8</v>
      </c>
      <c r="Y79" s="89">
        <v>4</v>
      </c>
      <c r="Z79" s="91" t="s">
        <v>82</v>
      </c>
      <c r="AA79" s="92">
        <v>0</v>
      </c>
      <c r="AB79" s="104">
        <v>0</v>
      </c>
    </row>
    <row r="80" spans="1:28" ht="14.5">
      <c r="A80" s="153">
        <f t="shared" si="1"/>
        <v>44636</v>
      </c>
      <c r="B80" s="60">
        <v>70</v>
      </c>
      <c r="C80" s="61">
        <v>29.852</v>
      </c>
      <c r="D80" s="62">
        <v>1015.2</v>
      </c>
      <c r="E80" s="62">
        <v>1015.1</v>
      </c>
      <c r="F80" s="79">
        <v>93.317725705746739</v>
      </c>
      <c r="G80" s="130">
        <v>8.4752954963243834</v>
      </c>
      <c r="H80" s="60">
        <v>9.5</v>
      </c>
      <c r="I80" s="60">
        <v>9.6</v>
      </c>
      <c r="J80" s="127">
        <v>9</v>
      </c>
      <c r="K80" s="85">
        <v>10</v>
      </c>
      <c r="L80" s="85">
        <v>10.199999999999999</v>
      </c>
      <c r="M80" s="60">
        <f>IF(AND(ISNUMBER(L80),ISNUMBER(N80)),AVERAGE(L80,N80),"")</f>
        <v>9</v>
      </c>
      <c r="N80" s="60">
        <v>7.8</v>
      </c>
      <c r="O80" s="60">
        <v>4.3</v>
      </c>
      <c r="P80" s="60">
        <v>5.9</v>
      </c>
      <c r="Q80" s="60">
        <v>8.8000000000000007</v>
      </c>
      <c r="R80" s="60">
        <v>8.4</v>
      </c>
      <c r="S80" s="60">
        <v>8.1</v>
      </c>
      <c r="T80" s="60">
        <v>20.6</v>
      </c>
      <c r="U80" s="64">
        <v>1</v>
      </c>
      <c r="V80" s="65"/>
      <c r="W80" s="60">
        <v>0</v>
      </c>
      <c r="X80" s="64">
        <v>5</v>
      </c>
      <c r="Y80" s="64">
        <v>8</v>
      </c>
      <c r="Z80" s="66" t="s">
        <v>84</v>
      </c>
      <c r="AA80" s="60">
        <v>5</v>
      </c>
      <c r="AB80" s="104">
        <v>3.5</v>
      </c>
    </row>
    <row r="81" spans="1:28" ht="14.5" customHeight="1">
      <c r="A81" s="153">
        <f t="shared" si="1"/>
        <v>44637</v>
      </c>
      <c r="B81" s="85">
        <v>70.8</v>
      </c>
      <c r="C81" s="86">
        <v>29.552</v>
      </c>
      <c r="D81" s="70">
        <v>1028.7</v>
      </c>
      <c r="E81" s="87">
        <v>1030.0999999999999</v>
      </c>
      <c r="F81" s="79">
        <v>80.343820925088181</v>
      </c>
      <c r="G81" s="130">
        <v>4.7258082226822049</v>
      </c>
      <c r="H81" s="142">
        <v>7.9</v>
      </c>
      <c r="I81" s="85">
        <v>8.1999999999999993</v>
      </c>
      <c r="J81" s="143">
        <v>6.5</v>
      </c>
      <c r="K81" s="60">
        <v>13.6</v>
      </c>
      <c r="L81" s="60">
        <v>13.7</v>
      </c>
      <c r="M81" s="60"/>
      <c r="N81" s="142"/>
      <c r="O81" s="85">
        <v>-1.1000000000000001</v>
      </c>
      <c r="P81" s="85">
        <v>0</v>
      </c>
      <c r="Q81" s="85">
        <v>5.2</v>
      </c>
      <c r="R81" s="85">
        <v>7.9</v>
      </c>
      <c r="S81" s="85">
        <v>8.4</v>
      </c>
      <c r="T81" s="85">
        <v>0.1</v>
      </c>
      <c r="U81" s="99">
        <v>1</v>
      </c>
      <c r="V81" s="84"/>
      <c r="W81" s="85">
        <v>9.5</v>
      </c>
      <c r="X81" s="89">
        <v>8</v>
      </c>
      <c r="Y81" s="89">
        <v>1</v>
      </c>
      <c r="Z81" s="91" t="s">
        <v>82</v>
      </c>
      <c r="AA81" s="92">
        <v>11</v>
      </c>
      <c r="AB81" s="104">
        <v>7.7</v>
      </c>
    </row>
    <row r="82" spans="1:28" ht="14.5">
      <c r="A82" s="153">
        <f t="shared" si="1"/>
        <v>44638</v>
      </c>
      <c r="B82" s="60">
        <v>72</v>
      </c>
      <c r="C82" s="61">
        <v>30.628</v>
      </c>
      <c r="D82" s="62">
        <v>1038</v>
      </c>
      <c r="E82" s="62">
        <v>1041</v>
      </c>
      <c r="F82" s="79">
        <v>100</v>
      </c>
      <c r="G82" s="130">
        <v>5.7999999999999989</v>
      </c>
      <c r="H82" s="60">
        <v>5.8</v>
      </c>
      <c r="I82" s="60">
        <v>6</v>
      </c>
      <c r="J82" s="127">
        <v>5.8</v>
      </c>
      <c r="K82" s="94">
        <v>15.6</v>
      </c>
      <c r="L82" s="94">
        <v>15.8</v>
      </c>
      <c r="M82" s="60">
        <f>AVERAGE(L82,N82)</f>
        <v>8.6</v>
      </c>
      <c r="N82" s="60">
        <v>1.4</v>
      </c>
      <c r="O82" s="60">
        <v>0.7</v>
      </c>
      <c r="P82" s="60">
        <v>2.1</v>
      </c>
      <c r="Q82" s="60">
        <v>7.4</v>
      </c>
      <c r="R82" s="60">
        <v>7.9</v>
      </c>
      <c r="S82" s="60">
        <v>8.1999999999999993</v>
      </c>
      <c r="T82" s="94" t="s">
        <v>85</v>
      </c>
      <c r="U82" s="96">
        <v>1</v>
      </c>
      <c r="V82" s="97"/>
      <c r="W82" s="94">
        <v>6.1</v>
      </c>
      <c r="X82" s="64">
        <v>3</v>
      </c>
      <c r="Y82" s="64">
        <v>8</v>
      </c>
      <c r="Z82" s="66" t="s">
        <v>90</v>
      </c>
      <c r="AA82" s="60">
        <v>2</v>
      </c>
      <c r="AB82" s="104">
        <v>1.4</v>
      </c>
    </row>
    <row r="83" spans="1:28" ht="14.5" customHeight="1">
      <c r="A83" s="153">
        <f t="shared" si="1"/>
        <v>44639</v>
      </c>
      <c r="B83" s="60">
        <v>72.599999999999994</v>
      </c>
      <c r="C83" s="61">
        <v>30.468</v>
      </c>
      <c r="D83" s="62">
        <v>1035.7</v>
      </c>
      <c r="E83" s="63">
        <v>1037.5</v>
      </c>
      <c r="F83" s="79">
        <v>63.946913685900455</v>
      </c>
      <c r="G83" s="130">
        <v>3.9681146003985504</v>
      </c>
      <c r="H83" s="129">
        <v>10.5</v>
      </c>
      <c r="I83" s="60">
        <v>10.8</v>
      </c>
      <c r="J83" s="127">
        <v>7.6</v>
      </c>
      <c r="K83" s="60">
        <v>15.6</v>
      </c>
      <c r="L83" s="60">
        <v>15.7</v>
      </c>
      <c r="M83" s="60">
        <f>AVERAGE(L83,N83)</f>
        <v>9.7999999999999989</v>
      </c>
      <c r="N83" s="60">
        <v>3.9</v>
      </c>
      <c r="O83" s="60">
        <v>-0.6</v>
      </c>
      <c r="P83" s="60">
        <v>0.5</v>
      </c>
      <c r="Q83" s="60">
        <v>6.4</v>
      </c>
      <c r="R83" s="60">
        <v>8.1999999999999993</v>
      </c>
      <c r="S83" s="60">
        <v>8.1999999999999993</v>
      </c>
      <c r="T83" s="60">
        <v>0</v>
      </c>
      <c r="U83" s="64">
        <v>1</v>
      </c>
      <c r="V83" s="65"/>
      <c r="W83" s="60">
        <v>10.3</v>
      </c>
      <c r="X83" s="64">
        <v>8</v>
      </c>
      <c r="Y83" s="64">
        <v>0</v>
      </c>
      <c r="Z83" s="66" t="s">
        <v>82</v>
      </c>
      <c r="AA83" s="67">
        <v>16</v>
      </c>
      <c r="AB83" s="104">
        <v>11.2</v>
      </c>
    </row>
    <row r="84" spans="1:28" ht="14.5">
      <c r="A84" s="153">
        <f t="shared" si="1"/>
        <v>44640</v>
      </c>
      <c r="B84" s="60">
        <v>72.5</v>
      </c>
      <c r="C84" s="61">
        <v>30.18</v>
      </c>
      <c r="D84" s="60">
        <v>1026.7</v>
      </c>
      <c r="E84" s="67">
        <v>1028</v>
      </c>
      <c r="F84" s="79">
        <v>79.529997295120353</v>
      </c>
      <c r="G84" s="130">
        <v>3.6062837647666188</v>
      </c>
      <c r="H84" s="129">
        <v>6.9</v>
      </c>
      <c r="I84" s="60">
        <v>7.2</v>
      </c>
      <c r="J84" s="127">
        <v>5.5</v>
      </c>
      <c r="K84" s="60">
        <v>11.6</v>
      </c>
      <c r="L84" s="60">
        <v>11.8</v>
      </c>
      <c r="M84" s="60">
        <f>AVERAGE(L84,N84)</f>
        <v>6.8500000000000005</v>
      </c>
      <c r="N84" s="60">
        <v>1.9</v>
      </c>
      <c r="O84" s="60">
        <v>-3.7</v>
      </c>
      <c r="P84" s="60">
        <v>-0.7</v>
      </c>
      <c r="Q84" s="62">
        <v>5.2</v>
      </c>
      <c r="R84" s="60">
        <v>8</v>
      </c>
      <c r="S84" s="60">
        <v>8.3000000000000007</v>
      </c>
      <c r="T84" s="60">
        <v>0</v>
      </c>
      <c r="U84" s="74">
        <v>1</v>
      </c>
      <c r="V84" s="75"/>
      <c r="W84" s="60">
        <v>9.5</v>
      </c>
      <c r="X84" s="74">
        <v>8</v>
      </c>
      <c r="Y84" s="74">
        <v>0</v>
      </c>
      <c r="Z84" s="66" t="s">
        <v>82</v>
      </c>
      <c r="AA84" s="67">
        <v>8</v>
      </c>
      <c r="AB84" s="104">
        <v>5.6</v>
      </c>
    </row>
    <row r="85" spans="1:28" ht="14.5" customHeight="1">
      <c r="A85" s="153">
        <f t="shared" si="1"/>
        <v>44641</v>
      </c>
      <c r="B85" s="60">
        <v>72.599999999999994</v>
      </c>
      <c r="C85" s="61">
        <v>30.16</v>
      </c>
      <c r="D85" s="62">
        <v>1025.8</v>
      </c>
      <c r="E85" s="63">
        <v>1027.2</v>
      </c>
      <c r="F85" s="79">
        <v>77.54411594102622</v>
      </c>
      <c r="G85" s="130">
        <v>2.6652907942059905</v>
      </c>
      <c r="H85" s="129">
        <v>6.3</v>
      </c>
      <c r="I85" s="60">
        <v>6.8</v>
      </c>
      <c r="J85" s="127">
        <v>4.8</v>
      </c>
      <c r="K85" s="60">
        <v>15.6</v>
      </c>
      <c r="L85" s="60">
        <v>15.6</v>
      </c>
      <c r="M85" s="60">
        <f>AVERAGE(L85,N85)</f>
        <v>7.3999999999999995</v>
      </c>
      <c r="N85" s="60">
        <v>-0.8</v>
      </c>
      <c r="O85" s="60">
        <v>-5.8</v>
      </c>
      <c r="P85" s="60">
        <v>-2</v>
      </c>
      <c r="Q85" s="60">
        <v>4.5</v>
      </c>
      <c r="R85" s="60">
        <v>7.5</v>
      </c>
      <c r="S85" s="60">
        <v>8.4</v>
      </c>
      <c r="T85" s="60">
        <v>0</v>
      </c>
      <c r="U85" s="64">
        <v>1</v>
      </c>
      <c r="V85" s="75"/>
      <c r="W85" s="62">
        <v>3.5</v>
      </c>
      <c r="X85" s="64">
        <v>8</v>
      </c>
      <c r="Y85" s="64">
        <v>7</v>
      </c>
      <c r="Z85" s="78" t="s">
        <v>82</v>
      </c>
      <c r="AA85" s="67">
        <v>3</v>
      </c>
      <c r="AB85" s="104">
        <v>2.1</v>
      </c>
    </row>
    <row r="86" spans="1:28" ht="14.5">
      <c r="A86" s="153">
        <f t="shared" si="1"/>
        <v>44642</v>
      </c>
      <c r="B86" s="60">
        <v>74.400000000000006</v>
      </c>
      <c r="C86" s="61">
        <v>30.207999999999998</v>
      </c>
      <c r="D86" s="62">
        <v>1026</v>
      </c>
      <c r="E86" s="63">
        <v>1027</v>
      </c>
      <c r="F86" s="79">
        <v>72.892030532673274</v>
      </c>
      <c r="G86" s="130">
        <v>8.6398632165255371</v>
      </c>
      <c r="H86" s="129">
        <v>13.4</v>
      </c>
      <c r="I86" s="60">
        <v>13.9</v>
      </c>
      <c r="J86" s="127">
        <v>11</v>
      </c>
      <c r="K86" s="60">
        <v>19.100000000000001</v>
      </c>
      <c r="L86" s="60">
        <v>19.100000000000001</v>
      </c>
      <c r="M86" s="60">
        <f>AVERAGE(L86,N86)</f>
        <v>12</v>
      </c>
      <c r="N86" s="60">
        <v>4.9000000000000004</v>
      </c>
      <c r="O86" s="60">
        <v>0</v>
      </c>
      <c r="P86" s="60">
        <v>2.7</v>
      </c>
      <c r="Q86" s="60">
        <v>7.4</v>
      </c>
      <c r="R86" s="60">
        <v>8</v>
      </c>
      <c r="S86" s="60">
        <v>8.4</v>
      </c>
      <c r="T86" s="60">
        <v>0</v>
      </c>
      <c r="U86" s="74">
        <v>0</v>
      </c>
      <c r="V86" s="64"/>
      <c r="W86" s="62">
        <v>9.3000000000000007</v>
      </c>
      <c r="X86" s="74">
        <v>8</v>
      </c>
      <c r="Y86" s="74">
        <v>0</v>
      </c>
      <c r="Z86" s="66" t="s">
        <v>82</v>
      </c>
      <c r="AA86" s="67">
        <v>0</v>
      </c>
      <c r="AB86" s="104">
        <v>0</v>
      </c>
    </row>
    <row r="87" spans="1:28" ht="14.5" customHeight="1">
      <c r="A87" s="153">
        <f t="shared" si="1"/>
        <v>44643</v>
      </c>
      <c r="B87" s="60">
        <v>75.099999999999994</v>
      </c>
      <c r="C87" s="61">
        <v>30.271999999999998</v>
      </c>
      <c r="D87" s="62">
        <v>1028</v>
      </c>
      <c r="E87" s="63">
        <v>1029</v>
      </c>
      <c r="F87" s="79">
        <v>74.165853419646751</v>
      </c>
      <c r="G87" s="130">
        <v>6.6756955674353504</v>
      </c>
      <c r="H87" s="129">
        <v>11.1</v>
      </c>
      <c r="I87" s="60">
        <v>11.8</v>
      </c>
      <c r="J87" s="127">
        <v>9</v>
      </c>
      <c r="K87" s="60"/>
      <c r="L87" s="60">
        <v>18.600000000000001</v>
      </c>
      <c r="M87" s="60">
        <f>AVERAGE(L87,N87)</f>
        <v>10.75</v>
      </c>
      <c r="N87" s="60">
        <v>2.9</v>
      </c>
      <c r="O87" s="60">
        <v>-1.9</v>
      </c>
      <c r="P87" s="60">
        <v>0.6</v>
      </c>
      <c r="Q87" s="60">
        <v>6.9</v>
      </c>
      <c r="R87" s="60">
        <v>8.6</v>
      </c>
      <c r="S87" s="60">
        <v>8.4</v>
      </c>
      <c r="T87" s="62">
        <v>0</v>
      </c>
      <c r="U87" s="74">
        <v>1</v>
      </c>
      <c r="V87" s="64"/>
      <c r="W87" s="60">
        <v>9.5</v>
      </c>
      <c r="X87" s="64">
        <v>8</v>
      </c>
      <c r="Y87" s="64">
        <v>0</v>
      </c>
      <c r="Z87" s="66" t="s">
        <v>82</v>
      </c>
      <c r="AA87" s="67">
        <v>0</v>
      </c>
      <c r="AB87" s="104">
        <v>0</v>
      </c>
    </row>
    <row r="88" spans="1:28" ht="14.5">
      <c r="A88" s="153">
        <f t="shared" si="1"/>
        <v>44644</v>
      </c>
      <c r="B88" s="60">
        <v>75.599999999999994</v>
      </c>
      <c r="C88" s="61">
        <v>30.225999999999999</v>
      </c>
      <c r="D88" s="62">
        <v>1028.0999999999999</v>
      </c>
      <c r="E88" s="63">
        <v>1029.5</v>
      </c>
      <c r="F88" s="79">
        <v>70.94236398469701</v>
      </c>
      <c r="G88" s="130">
        <v>5.2624680202528165</v>
      </c>
      <c r="H88" s="129">
        <v>10.3</v>
      </c>
      <c r="I88" s="60">
        <v>11</v>
      </c>
      <c r="J88" s="127">
        <v>8</v>
      </c>
      <c r="K88" s="60"/>
      <c r="L88" s="60">
        <v>18.3</v>
      </c>
      <c r="M88" s="60">
        <f>AVERAGE(L88,N88)</f>
        <v>10.35</v>
      </c>
      <c r="N88" s="60">
        <v>2.4</v>
      </c>
      <c r="O88" s="60">
        <v>-0.2</v>
      </c>
      <c r="P88" s="60">
        <v>0.8</v>
      </c>
      <c r="Q88" s="60">
        <v>7</v>
      </c>
      <c r="R88" s="60">
        <v>8.6</v>
      </c>
      <c r="S88" s="60">
        <v>8.5</v>
      </c>
      <c r="T88" s="62">
        <v>0</v>
      </c>
      <c r="U88" s="74">
        <v>1</v>
      </c>
      <c r="V88" s="64"/>
      <c r="W88" s="60">
        <v>10</v>
      </c>
      <c r="X88" s="64">
        <v>6</v>
      </c>
      <c r="Y88" s="64">
        <v>0</v>
      </c>
      <c r="Z88" s="66" t="s">
        <v>82</v>
      </c>
      <c r="AA88" s="67">
        <v>0</v>
      </c>
      <c r="AB88" s="104">
        <v>0</v>
      </c>
    </row>
    <row r="89" spans="1:28" ht="14.5" customHeight="1">
      <c r="A89" s="153">
        <f t="shared" si="1"/>
        <v>44645</v>
      </c>
      <c r="B89" s="60">
        <v>68.8</v>
      </c>
      <c r="C89" s="61">
        <v>30.327999999999999</v>
      </c>
      <c r="D89" s="62">
        <v>1030.0999999999999</v>
      </c>
      <c r="E89" s="63">
        <v>1031.4000000000001</v>
      </c>
      <c r="F89" s="79">
        <v>68.909898812076349</v>
      </c>
      <c r="G89" s="130">
        <v>4.1748270175767583</v>
      </c>
      <c r="H89" s="129">
        <v>9.6</v>
      </c>
      <c r="I89" s="60"/>
      <c r="J89" s="127">
        <v>7.2</v>
      </c>
      <c r="K89" s="60">
        <v>17</v>
      </c>
      <c r="L89" s="60">
        <v>17</v>
      </c>
      <c r="M89" s="60">
        <f>AVERAGE(L89,N89)</f>
        <v>9.8000000000000007</v>
      </c>
      <c r="N89" s="60">
        <v>2.6</v>
      </c>
      <c r="O89" s="60">
        <v>-1.5</v>
      </c>
      <c r="P89" s="60">
        <v>0.6</v>
      </c>
      <c r="Q89" s="60">
        <v>7.1</v>
      </c>
      <c r="R89" s="60">
        <v>8.9</v>
      </c>
      <c r="S89" s="60">
        <v>8.8000000000000007</v>
      </c>
      <c r="T89" s="62">
        <v>0</v>
      </c>
      <c r="U89" s="74">
        <v>1</v>
      </c>
      <c r="V89" s="64"/>
      <c r="W89" s="62">
        <v>10.8</v>
      </c>
      <c r="X89" s="64">
        <v>7</v>
      </c>
      <c r="Y89" s="64">
        <v>4</v>
      </c>
      <c r="Z89" s="66" t="s">
        <v>82</v>
      </c>
      <c r="AA89" s="67">
        <v>0</v>
      </c>
      <c r="AB89" s="104">
        <v>0</v>
      </c>
    </row>
    <row r="90" spans="1:28" ht="14.5">
      <c r="A90" s="153">
        <f t="shared" si="1"/>
        <v>44646</v>
      </c>
      <c r="B90" s="60">
        <v>69.8</v>
      </c>
      <c r="C90" s="61">
        <v>30.36</v>
      </c>
      <c r="D90" s="62">
        <v>1031</v>
      </c>
      <c r="E90" s="63">
        <v>1033</v>
      </c>
      <c r="F90" s="79">
        <v>66.462080061470346</v>
      </c>
      <c r="G90" s="130">
        <v>4.6137734700728217</v>
      </c>
      <c r="H90" s="129">
        <v>10.6</v>
      </c>
      <c r="I90" s="60">
        <v>10.9</v>
      </c>
      <c r="J90" s="127">
        <v>7.9</v>
      </c>
      <c r="K90" s="60">
        <v>17.399999999999999</v>
      </c>
      <c r="L90" s="60">
        <v>17.5</v>
      </c>
      <c r="M90" s="60">
        <f>AVERAGE(L90,N90)</f>
        <v>10.6</v>
      </c>
      <c r="N90" s="60">
        <v>3.7</v>
      </c>
      <c r="O90" s="60">
        <v>-1.4</v>
      </c>
      <c r="P90" s="60">
        <v>1.2</v>
      </c>
      <c r="Q90" s="60">
        <v>7.4</v>
      </c>
      <c r="R90" s="60">
        <v>9</v>
      </c>
      <c r="S90" s="60">
        <v>8.8000000000000007</v>
      </c>
      <c r="T90" s="60">
        <v>0</v>
      </c>
      <c r="U90" s="74">
        <v>1</v>
      </c>
      <c r="V90" s="64"/>
      <c r="W90" s="62">
        <v>10</v>
      </c>
      <c r="X90" s="64">
        <v>8</v>
      </c>
      <c r="Y90" s="64">
        <v>0</v>
      </c>
      <c r="Z90" s="66" t="s">
        <v>82</v>
      </c>
      <c r="AA90" s="67">
        <v>3</v>
      </c>
      <c r="AB90" s="104">
        <v>2.1</v>
      </c>
    </row>
    <row r="91" spans="1:28" ht="14.5" customHeight="1">
      <c r="A91" s="153">
        <f t="shared" si="1"/>
        <v>44647</v>
      </c>
      <c r="B91" s="60">
        <v>67</v>
      </c>
      <c r="C91" s="61">
        <v>30.271999999999998</v>
      </c>
      <c r="D91" s="62">
        <v>1030.2</v>
      </c>
      <c r="E91" s="63">
        <v>1032</v>
      </c>
      <c r="F91" s="79">
        <v>103.11540456742274</v>
      </c>
      <c r="G91" s="130">
        <v>6.3442894572494275</v>
      </c>
      <c r="H91" s="106">
        <v>5.9</v>
      </c>
      <c r="I91" s="144">
        <v>6.2</v>
      </c>
      <c r="J91" s="144">
        <v>6.1</v>
      </c>
      <c r="K91" s="60">
        <v>11.8</v>
      </c>
      <c r="L91" s="60">
        <v>12</v>
      </c>
      <c r="M91" s="60">
        <f>AVERAGE(L91,N91)</f>
        <v>7.95</v>
      </c>
      <c r="N91" s="60">
        <v>3.9</v>
      </c>
      <c r="O91" s="60">
        <v>-0.3</v>
      </c>
      <c r="P91" s="60">
        <v>2.5</v>
      </c>
      <c r="Q91" s="60">
        <v>7.9</v>
      </c>
      <c r="R91" s="60">
        <v>9.3000000000000007</v>
      </c>
      <c r="S91" s="60">
        <v>8.6999999999999993</v>
      </c>
      <c r="T91" s="60">
        <v>0</v>
      </c>
      <c r="U91" s="74">
        <v>1</v>
      </c>
      <c r="V91" s="64"/>
      <c r="W91" s="62">
        <v>0</v>
      </c>
      <c r="X91" s="64">
        <v>1</v>
      </c>
      <c r="Y91" s="64">
        <v>9</v>
      </c>
      <c r="Z91" s="66" t="s">
        <v>91</v>
      </c>
      <c r="AA91" s="67">
        <v>6</v>
      </c>
      <c r="AB91" s="104">
        <v>4.2</v>
      </c>
    </row>
    <row r="92" spans="1:28" ht="14.5">
      <c r="A92" s="153">
        <f t="shared" si="1"/>
        <v>44648</v>
      </c>
      <c r="B92" s="60">
        <v>66.400000000000006</v>
      </c>
      <c r="C92" s="61">
        <v>30.04</v>
      </c>
      <c r="D92" s="62">
        <v>1022.7</v>
      </c>
      <c r="E92" s="63">
        <v>1023.7</v>
      </c>
      <c r="F92" s="79">
        <v>86.69623106838938</v>
      </c>
      <c r="G92" s="130">
        <v>4.7384200346623855</v>
      </c>
      <c r="H92" s="129">
        <v>6.8</v>
      </c>
      <c r="I92" s="60">
        <v>7.3</v>
      </c>
      <c r="J92" s="127">
        <v>5.9</v>
      </c>
      <c r="K92" s="60">
        <v>16.399999999999999</v>
      </c>
      <c r="L92" s="60">
        <v>16.600000000000001</v>
      </c>
      <c r="M92" s="60">
        <f>AVERAGE(L92,N92)</f>
        <v>8.8500000000000014</v>
      </c>
      <c r="N92" s="60">
        <v>1.1000000000000001</v>
      </c>
      <c r="O92" s="60">
        <v>-1.5</v>
      </c>
      <c r="P92" s="60">
        <v>1.3</v>
      </c>
      <c r="Q92" s="60">
        <v>7.1</v>
      </c>
      <c r="R92" s="60">
        <v>9</v>
      </c>
      <c r="S92" s="60">
        <v>8.9</v>
      </c>
      <c r="T92" s="60">
        <v>0.3</v>
      </c>
      <c r="U92" s="74">
        <v>1</v>
      </c>
      <c r="V92" s="64"/>
      <c r="W92" s="62">
        <v>6.8</v>
      </c>
      <c r="X92" s="64">
        <v>6</v>
      </c>
      <c r="Y92" s="64">
        <v>1</v>
      </c>
      <c r="Z92" s="66" t="s">
        <v>92</v>
      </c>
      <c r="AA92" s="67">
        <v>0</v>
      </c>
      <c r="AB92" s="104">
        <v>0</v>
      </c>
    </row>
    <row r="93" spans="1:28" ht="14.5" customHeight="1">
      <c r="A93" s="153">
        <f t="shared" si="1"/>
        <v>44649</v>
      </c>
      <c r="B93" s="60">
        <v>71.3</v>
      </c>
      <c r="C93" s="61">
        <v>29.76</v>
      </c>
      <c r="D93" s="62">
        <v>1013</v>
      </c>
      <c r="E93" s="63">
        <v>1013</v>
      </c>
      <c r="F93" s="79">
        <v>93.083426949324206</v>
      </c>
      <c r="G93" s="130">
        <v>7.5457296347076221</v>
      </c>
      <c r="H93" s="129">
        <v>8.6</v>
      </c>
      <c r="I93" s="60">
        <v>8.4</v>
      </c>
      <c r="J93" s="127">
        <v>8.1</v>
      </c>
      <c r="K93" s="60">
        <v>9.1999999999999993</v>
      </c>
      <c r="L93" s="60">
        <v>9.1999999999999993</v>
      </c>
      <c r="M93" s="60">
        <f>AVERAGE(L93,N93)</f>
        <v>7.9499999999999993</v>
      </c>
      <c r="N93" s="60">
        <v>6.7</v>
      </c>
      <c r="O93" s="60">
        <v>8</v>
      </c>
      <c r="P93" s="60">
        <v>8.3000000000000007</v>
      </c>
      <c r="Q93" s="60">
        <v>10.1</v>
      </c>
      <c r="R93" s="60">
        <v>10</v>
      </c>
      <c r="S93" s="60">
        <v>8.9</v>
      </c>
      <c r="T93" s="60">
        <v>0</v>
      </c>
      <c r="U93" s="74">
        <v>1</v>
      </c>
      <c r="V93" s="64"/>
      <c r="W93" s="62">
        <v>0</v>
      </c>
      <c r="X93" s="64">
        <v>7</v>
      </c>
      <c r="Y93" s="64">
        <v>8</v>
      </c>
      <c r="Z93" s="66" t="s">
        <v>82</v>
      </c>
      <c r="AA93" s="67">
        <v>3.5</v>
      </c>
      <c r="AB93" s="104">
        <v>2.4500000000000002</v>
      </c>
    </row>
    <row r="94" spans="1:28" ht="14.5">
      <c r="A94" s="153">
        <f t="shared" si="1"/>
        <v>44650</v>
      </c>
      <c r="B94" s="60">
        <v>72.7</v>
      </c>
      <c r="C94" s="61">
        <v>29.59</v>
      </c>
      <c r="D94" s="62">
        <v>1007</v>
      </c>
      <c r="E94" s="63">
        <v>1007</v>
      </c>
      <c r="F94" s="79">
        <v>96.914487467950877</v>
      </c>
      <c r="G94" s="130">
        <v>5.5473816017623241</v>
      </c>
      <c r="H94" s="129">
        <v>6</v>
      </c>
      <c r="I94" s="60">
        <v>6</v>
      </c>
      <c r="J94" s="127">
        <v>5.8</v>
      </c>
      <c r="K94" s="60"/>
      <c r="L94" s="60">
        <v>8.9</v>
      </c>
      <c r="M94" s="60">
        <f>AVERAGE(L94,N94)</f>
        <v>7.15</v>
      </c>
      <c r="N94" s="60">
        <v>5.4</v>
      </c>
      <c r="O94" s="60">
        <v>6</v>
      </c>
      <c r="P94" s="60">
        <v>6.4</v>
      </c>
      <c r="Q94" s="60">
        <v>8.6</v>
      </c>
      <c r="R94" s="60">
        <v>9.8000000000000007</v>
      </c>
      <c r="S94" s="60">
        <v>9</v>
      </c>
      <c r="T94" s="60">
        <v>0.3</v>
      </c>
      <c r="U94" s="74">
        <v>1</v>
      </c>
      <c r="V94" s="64"/>
      <c r="W94" s="62">
        <v>0</v>
      </c>
      <c r="X94" s="64">
        <v>6</v>
      </c>
      <c r="Y94" s="64">
        <v>8</v>
      </c>
      <c r="Z94" s="66" t="s">
        <v>82</v>
      </c>
      <c r="AA94" s="67">
        <v>0</v>
      </c>
      <c r="AB94" s="104">
        <v>0</v>
      </c>
    </row>
    <row r="95" spans="1:28" ht="14.5" customHeight="1">
      <c r="A95" s="153">
        <f t="shared" si="1"/>
        <v>44651</v>
      </c>
      <c r="B95" s="60">
        <v>71.2</v>
      </c>
      <c r="C95" s="61">
        <v>29.661999999999999</v>
      </c>
      <c r="D95" s="62">
        <v>1009.3</v>
      </c>
      <c r="E95" s="62">
        <v>1009.8</v>
      </c>
      <c r="F95" s="79">
        <v>85.769599983432059</v>
      </c>
      <c r="G95" s="130">
        <v>0.45802057305511845</v>
      </c>
      <c r="H95" s="60">
        <v>2.6</v>
      </c>
      <c r="I95" s="60">
        <v>2.7</v>
      </c>
      <c r="J95" s="127">
        <v>1.8</v>
      </c>
      <c r="K95" s="60">
        <v>7.1</v>
      </c>
      <c r="L95" s="60">
        <v>7.3</v>
      </c>
      <c r="M95" s="60">
        <f>AVERAGE(L95,N95)</f>
        <v>3.6</v>
      </c>
      <c r="N95" s="60">
        <v>-0.1</v>
      </c>
      <c r="O95" s="60">
        <v>-2.6</v>
      </c>
      <c r="P95" s="60">
        <v>-0.8</v>
      </c>
      <c r="Q95" s="60">
        <v>5.4</v>
      </c>
      <c r="R95" s="60">
        <v>8.9</v>
      </c>
      <c r="S95" s="60">
        <v>9.1999999999999993</v>
      </c>
      <c r="T95" s="60">
        <v>0.3</v>
      </c>
      <c r="U95" s="74">
        <v>1</v>
      </c>
      <c r="V95" s="64"/>
      <c r="W95" s="62">
        <v>7</v>
      </c>
      <c r="X95" s="64">
        <v>6</v>
      </c>
      <c r="Y95" s="64">
        <v>7</v>
      </c>
      <c r="Z95" s="66" t="s">
        <v>93</v>
      </c>
      <c r="AA95" s="67">
        <v>19</v>
      </c>
      <c r="AB95" s="104">
        <v>13.3</v>
      </c>
    </row>
    <row r="96" spans="1:28" ht="14.5">
      <c r="A96" s="153">
        <f t="shared" si="1"/>
        <v>44652</v>
      </c>
      <c r="B96" s="102">
        <v>71.400000000000006</v>
      </c>
      <c r="C96" s="102">
        <v>29.928000000000001</v>
      </c>
      <c r="D96" s="105">
        <v>1017.6</v>
      </c>
      <c r="E96" s="105">
        <v>1017.9</v>
      </c>
      <c r="F96" s="103">
        <v>72.566723963328144</v>
      </c>
      <c r="G96" s="130">
        <v>-5.3353314549853498E-4</v>
      </c>
      <c r="H96" s="129">
        <v>4.5</v>
      </c>
      <c r="I96" s="60">
        <v>4.7</v>
      </c>
      <c r="J96" s="127">
        <v>2.8</v>
      </c>
      <c r="K96" s="60">
        <v>8.9</v>
      </c>
      <c r="L96" s="60">
        <v>9.1</v>
      </c>
      <c r="M96" s="60">
        <f>AVERAGE(L96,N96)</f>
        <v>4.5999999999999996</v>
      </c>
      <c r="N96" s="60">
        <v>0.1</v>
      </c>
      <c r="O96" s="60">
        <v>-3.2</v>
      </c>
      <c r="P96" s="60">
        <v>-1.3</v>
      </c>
      <c r="Q96" s="60">
        <v>4.0999999999999996</v>
      </c>
      <c r="R96" s="60">
        <v>7.9</v>
      </c>
      <c r="S96" s="60">
        <v>9.4</v>
      </c>
      <c r="T96" s="62">
        <v>0</v>
      </c>
      <c r="U96" s="64">
        <v>1</v>
      </c>
      <c r="V96" s="65"/>
      <c r="W96" s="60">
        <v>10.3</v>
      </c>
      <c r="X96" s="64">
        <v>8</v>
      </c>
      <c r="Y96" s="64">
        <v>2</v>
      </c>
      <c r="Z96" s="66" t="s">
        <v>82</v>
      </c>
      <c r="AA96" s="67">
        <v>20</v>
      </c>
      <c r="AB96" s="104">
        <v>14</v>
      </c>
    </row>
    <row r="97" spans="1:28" ht="14.5" customHeight="1">
      <c r="A97" s="153">
        <f t="shared" si="1"/>
        <v>44653</v>
      </c>
      <c r="B97" s="94">
        <v>70.8</v>
      </c>
      <c r="C97" s="100">
        <v>30.052</v>
      </c>
      <c r="D97" s="76">
        <v>1021</v>
      </c>
      <c r="E97" s="101">
        <v>1022</v>
      </c>
      <c r="F97" s="79">
        <v>83.573804783153861</v>
      </c>
      <c r="G97" s="130">
        <v>1.7653304749604644</v>
      </c>
      <c r="H97" s="129">
        <v>4.3</v>
      </c>
      <c r="I97" s="60">
        <v>4.5999999999999996</v>
      </c>
      <c r="J97" s="127">
        <v>3.3</v>
      </c>
      <c r="K97" s="60">
        <v>9.8000000000000007</v>
      </c>
      <c r="L97" s="60">
        <v>10</v>
      </c>
      <c r="M97" s="60">
        <f>AVERAGE(L97,N97)</f>
        <v>4.2</v>
      </c>
      <c r="N97" s="60">
        <v>-1.6</v>
      </c>
      <c r="O97" s="60">
        <v>-6.6</v>
      </c>
      <c r="P97" s="60">
        <v>-2.8</v>
      </c>
      <c r="Q97" s="60">
        <v>4</v>
      </c>
      <c r="R97" s="60">
        <v>7.5</v>
      </c>
      <c r="S97" s="60">
        <v>9.1999999999999993</v>
      </c>
      <c r="T97" s="62">
        <v>0.7</v>
      </c>
      <c r="U97" s="64">
        <v>1</v>
      </c>
      <c r="V97" s="65"/>
      <c r="W97" s="62">
        <v>7.6</v>
      </c>
      <c r="X97" s="64">
        <v>8</v>
      </c>
      <c r="Y97" s="64">
        <v>1</v>
      </c>
      <c r="Z97" s="66" t="s">
        <v>82</v>
      </c>
      <c r="AA97" s="67">
        <v>0</v>
      </c>
      <c r="AB97" s="104">
        <v>0</v>
      </c>
    </row>
    <row r="98" spans="1:28" ht="14.5">
      <c r="A98" s="153">
        <f t="shared" si="1"/>
        <v>44654</v>
      </c>
      <c r="B98" s="60">
        <v>70.599999999999994</v>
      </c>
      <c r="C98" s="61">
        <v>30.122</v>
      </c>
      <c r="D98" s="62">
        <v>1025.3</v>
      </c>
      <c r="E98" s="63">
        <v>1026.0999999999999</v>
      </c>
      <c r="F98" s="79">
        <v>75.357680557199131</v>
      </c>
      <c r="G98" s="130">
        <v>1.585548466961227</v>
      </c>
      <c r="H98" s="129">
        <v>5.6</v>
      </c>
      <c r="I98" s="60">
        <v>6</v>
      </c>
      <c r="J98" s="127">
        <v>4</v>
      </c>
      <c r="K98" s="60">
        <v>9.6</v>
      </c>
      <c r="L98" s="127">
        <v>9.8000000000000007</v>
      </c>
      <c r="M98" s="60">
        <f>AVERAGE(L98,N98)</f>
        <v>3.6000000000000005</v>
      </c>
      <c r="N98" s="60">
        <v>-2.6</v>
      </c>
      <c r="O98" s="60">
        <v>-7.3</v>
      </c>
      <c r="P98" s="60">
        <v>-2.8</v>
      </c>
      <c r="Q98" s="60">
        <v>4</v>
      </c>
      <c r="R98" s="60">
        <v>7.2</v>
      </c>
      <c r="S98" s="60">
        <v>9</v>
      </c>
      <c r="T98" s="62">
        <v>4.4000000000000004</v>
      </c>
      <c r="U98" s="64">
        <v>1</v>
      </c>
      <c r="V98" s="65"/>
      <c r="W98" s="60">
        <v>5.3</v>
      </c>
      <c r="X98" s="64">
        <v>8</v>
      </c>
      <c r="Y98" s="64">
        <v>1</v>
      </c>
      <c r="Z98" s="66" t="s">
        <v>82</v>
      </c>
      <c r="AA98" s="67">
        <v>0</v>
      </c>
      <c r="AB98" s="104">
        <v>0</v>
      </c>
    </row>
    <row r="99" spans="1:28" ht="14.5" customHeight="1">
      <c r="A99" s="153">
        <f t="shared" si="1"/>
        <v>44655</v>
      </c>
      <c r="B99" s="60">
        <v>70.400000000000006</v>
      </c>
      <c r="C99" s="61">
        <v>29.713999999999999</v>
      </c>
      <c r="D99" s="70">
        <v>1011</v>
      </c>
      <c r="E99" s="63">
        <v>1011</v>
      </c>
      <c r="F99" s="79">
        <v>100</v>
      </c>
      <c r="G99" s="130">
        <v>8.3000000000000025</v>
      </c>
      <c r="H99" s="125">
        <v>8.3000000000000007</v>
      </c>
      <c r="I99" s="71">
        <v>8.5</v>
      </c>
      <c r="J99" s="131">
        <v>8.3000000000000007</v>
      </c>
      <c r="K99" s="60">
        <v>15.1</v>
      </c>
      <c r="L99" s="60">
        <v>15.4</v>
      </c>
      <c r="M99" s="60">
        <f>AVERAGE(L99,N99)</f>
        <v>10.15</v>
      </c>
      <c r="N99" s="60">
        <v>4.9000000000000004</v>
      </c>
      <c r="O99" s="60">
        <v>2.4</v>
      </c>
      <c r="P99" s="60">
        <v>3.7</v>
      </c>
      <c r="Q99" s="60">
        <v>6.9</v>
      </c>
      <c r="R99" s="62">
        <v>7.5</v>
      </c>
      <c r="S99" s="60">
        <v>8.9</v>
      </c>
      <c r="T99" s="62">
        <v>0.3</v>
      </c>
      <c r="U99" s="71">
        <v>1</v>
      </c>
      <c r="V99" s="65"/>
      <c r="W99" s="60">
        <v>0</v>
      </c>
      <c r="X99" s="71">
        <v>7</v>
      </c>
      <c r="Y99" s="71">
        <v>8</v>
      </c>
      <c r="Z99" s="66" t="s">
        <v>94</v>
      </c>
      <c r="AA99" s="67">
        <v>19</v>
      </c>
      <c r="AB99" s="104">
        <v>13.3</v>
      </c>
    </row>
    <row r="100" spans="1:28" ht="14.5">
      <c r="A100" s="153">
        <f t="shared" si="1"/>
        <v>44656</v>
      </c>
      <c r="B100" s="60">
        <v>73.2</v>
      </c>
      <c r="C100" s="72">
        <v>29.678000000000001</v>
      </c>
      <c r="D100" s="62">
        <v>1009.1</v>
      </c>
      <c r="E100" s="73">
        <v>1009</v>
      </c>
      <c r="F100" s="79">
        <v>69.042089129894109</v>
      </c>
      <c r="G100" s="130">
        <v>6.3089247227636456</v>
      </c>
      <c r="H100" s="129">
        <v>11.8</v>
      </c>
      <c r="I100" s="60">
        <v>11.9</v>
      </c>
      <c r="J100" s="127">
        <v>9.1999999999999993</v>
      </c>
      <c r="K100" s="60"/>
      <c r="L100" s="60">
        <v>15.1</v>
      </c>
      <c r="M100" s="60">
        <f>AVERAGE(L100,N100)</f>
        <v>11.75</v>
      </c>
      <c r="N100" s="60">
        <v>8.4</v>
      </c>
      <c r="O100" s="60">
        <v>7.3</v>
      </c>
      <c r="P100" s="60">
        <v>8.5</v>
      </c>
      <c r="Q100" s="60">
        <v>9.4</v>
      </c>
      <c r="R100" s="60">
        <v>9</v>
      </c>
      <c r="S100" s="60">
        <v>8.9</v>
      </c>
      <c r="T100" s="62">
        <v>0.1</v>
      </c>
      <c r="U100" s="64">
        <v>0</v>
      </c>
      <c r="V100" s="65"/>
      <c r="W100" s="60">
        <v>2.7</v>
      </c>
      <c r="X100" s="64">
        <v>8</v>
      </c>
      <c r="Y100" s="64">
        <v>7</v>
      </c>
      <c r="Z100" s="66" t="s">
        <v>82</v>
      </c>
      <c r="AA100" s="67">
        <v>17</v>
      </c>
      <c r="AB100" s="104">
        <v>11.9</v>
      </c>
    </row>
    <row r="101" spans="1:28" ht="14.5" customHeight="1">
      <c r="A101" s="153">
        <f t="shared" si="1"/>
        <v>44657</v>
      </c>
      <c r="B101" s="60">
        <v>73.7</v>
      </c>
      <c r="C101" s="72">
        <v>29.288</v>
      </c>
      <c r="D101" s="62">
        <v>997.8</v>
      </c>
      <c r="E101" s="73">
        <v>997.4</v>
      </c>
      <c r="F101" s="79">
        <v>88.264690578287031</v>
      </c>
      <c r="G101" s="130">
        <v>8.1492100832933634</v>
      </c>
      <c r="H101" s="129">
        <v>10</v>
      </c>
      <c r="I101" s="60">
        <v>10.3</v>
      </c>
      <c r="J101" s="127">
        <v>9.1</v>
      </c>
      <c r="K101" s="60"/>
      <c r="L101" s="60">
        <v>13.5</v>
      </c>
      <c r="M101" s="60">
        <f>AVERAGE(L101,N101)</f>
        <v>11.3</v>
      </c>
      <c r="N101" s="60">
        <v>9.1</v>
      </c>
      <c r="O101" s="60">
        <v>6.8</v>
      </c>
      <c r="P101" s="60">
        <v>8.1999999999999993</v>
      </c>
      <c r="Q101" s="60">
        <v>9.5</v>
      </c>
      <c r="R101" s="60">
        <v>9.5</v>
      </c>
      <c r="S101" s="60">
        <v>8.8000000000000007</v>
      </c>
      <c r="T101" s="62">
        <v>4.2</v>
      </c>
      <c r="U101" s="64">
        <v>1</v>
      </c>
      <c r="V101" s="65"/>
      <c r="W101" s="60">
        <v>3.5</v>
      </c>
      <c r="X101" s="64">
        <v>8</v>
      </c>
      <c r="Y101" s="64">
        <v>8</v>
      </c>
      <c r="Z101" s="66" t="s">
        <v>82</v>
      </c>
      <c r="AA101" s="67">
        <v>23</v>
      </c>
      <c r="AB101" s="104">
        <v>16.100000000000001</v>
      </c>
    </row>
    <row r="102" spans="1:28" ht="14.5">
      <c r="A102" s="153">
        <f t="shared" si="1"/>
        <v>44658</v>
      </c>
      <c r="B102" s="60">
        <v>75</v>
      </c>
      <c r="C102" s="72">
        <v>28.986000000000001</v>
      </c>
      <c r="D102" s="62">
        <v>986.6</v>
      </c>
      <c r="E102" s="73">
        <v>985.8</v>
      </c>
      <c r="F102" s="79">
        <v>58.270670309841996</v>
      </c>
      <c r="G102" s="130">
        <v>2.0885734755873551</v>
      </c>
      <c r="H102" s="129">
        <v>9.9</v>
      </c>
      <c r="I102" s="60">
        <v>10</v>
      </c>
      <c r="J102" s="127">
        <v>6.6</v>
      </c>
      <c r="K102" s="60"/>
      <c r="L102" s="60">
        <v>13.5</v>
      </c>
      <c r="M102" s="60">
        <f>AVERAGE(L102,N102)</f>
        <v>10</v>
      </c>
      <c r="N102" s="62">
        <v>6.5</v>
      </c>
      <c r="O102" s="60">
        <v>3</v>
      </c>
      <c r="P102" s="60">
        <v>4.8</v>
      </c>
      <c r="Q102" s="60">
        <v>8.4</v>
      </c>
      <c r="R102" s="60">
        <v>9.8000000000000007</v>
      </c>
      <c r="S102" s="60">
        <v>9.1</v>
      </c>
      <c r="T102" s="62">
        <v>0</v>
      </c>
      <c r="U102" s="64">
        <v>1</v>
      </c>
      <c r="V102" s="53"/>
      <c r="W102" s="60">
        <v>10</v>
      </c>
      <c r="X102" s="74">
        <v>8</v>
      </c>
      <c r="Y102" s="74">
        <v>7</v>
      </c>
      <c r="Z102" s="66" t="s">
        <v>82</v>
      </c>
      <c r="AA102" s="67">
        <v>26</v>
      </c>
      <c r="AB102" s="104">
        <v>18.2</v>
      </c>
    </row>
    <row r="103" spans="1:28" ht="14.5" customHeight="1">
      <c r="A103" s="153">
        <f t="shared" si="1"/>
        <v>44659</v>
      </c>
      <c r="B103" s="60">
        <v>75.400000000000006</v>
      </c>
      <c r="C103" s="72">
        <v>29.344000000000001</v>
      </c>
      <c r="D103" s="62">
        <v>998</v>
      </c>
      <c r="E103" s="73">
        <v>998</v>
      </c>
      <c r="F103" s="79">
        <v>84.343292638501595</v>
      </c>
      <c r="G103" s="130">
        <v>2.9722274246797156</v>
      </c>
      <c r="H103" s="129">
        <v>5.4</v>
      </c>
      <c r="I103" s="60">
        <v>5.6</v>
      </c>
      <c r="J103" s="127">
        <v>4.4000000000000004</v>
      </c>
      <c r="K103" s="60">
        <v>11.7</v>
      </c>
      <c r="L103" s="60">
        <v>11.9</v>
      </c>
      <c r="M103" s="60">
        <f>AVERAGE(L103,N103)</f>
        <v>7.15</v>
      </c>
      <c r="N103" s="60">
        <v>2.4</v>
      </c>
      <c r="O103" s="60">
        <v>-0.9</v>
      </c>
      <c r="P103" s="60">
        <v>1.5</v>
      </c>
      <c r="Q103" s="60">
        <v>6.4</v>
      </c>
      <c r="R103" s="60">
        <v>9.1999999999999993</v>
      </c>
      <c r="S103" s="60">
        <v>9.1999999999999993</v>
      </c>
      <c r="T103" s="60">
        <v>2</v>
      </c>
      <c r="U103" s="64">
        <v>1</v>
      </c>
      <c r="V103" s="62"/>
      <c r="W103" s="62">
        <v>6.3</v>
      </c>
      <c r="X103" s="64">
        <v>8</v>
      </c>
      <c r="Y103" s="64">
        <v>6</v>
      </c>
      <c r="Z103" s="66" t="s">
        <v>82</v>
      </c>
      <c r="AA103" s="67">
        <v>4</v>
      </c>
      <c r="AB103" s="104">
        <v>2.8</v>
      </c>
    </row>
    <row r="104" spans="1:28" ht="14.5">
      <c r="A104" s="153">
        <f t="shared" si="1"/>
        <v>44660</v>
      </c>
      <c r="B104" s="60">
        <v>74.7</v>
      </c>
      <c r="C104" s="72">
        <v>29.814</v>
      </c>
      <c r="D104" s="62">
        <v>1015.1</v>
      </c>
      <c r="E104" s="73">
        <v>1015.2</v>
      </c>
      <c r="F104" s="79">
        <v>69.202699216918589</v>
      </c>
      <c r="G104" s="130">
        <v>2.4146934123013457</v>
      </c>
      <c r="H104" s="129">
        <v>7.7</v>
      </c>
      <c r="I104" s="60">
        <v>8</v>
      </c>
      <c r="J104" s="127">
        <v>5.5</v>
      </c>
      <c r="K104" s="60">
        <v>12</v>
      </c>
      <c r="L104" s="60">
        <v>12.4</v>
      </c>
      <c r="M104" s="60">
        <f>AVERAGE(L104,N104)</f>
        <v>6.2</v>
      </c>
      <c r="N104" s="60">
        <v>0</v>
      </c>
      <c r="O104" s="60">
        <v>-3.5</v>
      </c>
      <c r="P104" s="60">
        <v>-0.8</v>
      </c>
      <c r="Q104" s="60">
        <v>6.2</v>
      </c>
      <c r="R104" s="60">
        <v>9</v>
      </c>
      <c r="S104" s="60">
        <v>9.1999999999999993</v>
      </c>
      <c r="T104" s="62" t="s">
        <v>85</v>
      </c>
      <c r="U104" s="64">
        <v>1</v>
      </c>
      <c r="V104" s="75"/>
      <c r="W104" s="60">
        <v>10.199999999999999</v>
      </c>
      <c r="X104" s="64">
        <v>8</v>
      </c>
      <c r="Y104" s="64">
        <v>1</v>
      </c>
      <c r="Z104" s="66" t="s">
        <v>82</v>
      </c>
      <c r="AA104" s="67">
        <v>8</v>
      </c>
      <c r="AB104" s="104">
        <v>5.6</v>
      </c>
    </row>
    <row r="105" spans="1:28" ht="14.5" customHeight="1">
      <c r="A105" s="153">
        <f t="shared" si="1"/>
        <v>44661</v>
      </c>
      <c r="B105" s="60">
        <v>75.7</v>
      </c>
      <c r="C105" s="72">
        <v>29.93</v>
      </c>
      <c r="D105" s="62">
        <v>1018.2</v>
      </c>
      <c r="E105" s="73">
        <v>1018.7</v>
      </c>
      <c r="F105" s="79">
        <v>63.946184418051658</v>
      </c>
      <c r="G105" s="130">
        <v>1.404336134007657</v>
      </c>
      <c r="H105" s="129">
        <v>7.8</v>
      </c>
      <c r="I105" s="60">
        <v>8</v>
      </c>
      <c r="J105" s="127">
        <v>5.2</v>
      </c>
      <c r="K105" s="60">
        <v>13.4</v>
      </c>
      <c r="L105" s="60">
        <v>13.4</v>
      </c>
      <c r="M105" s="60">
        <f>AVERAGE(L105,N105)</f>
        <v>6.5</v>
      </c>
      <c r="N105" s="60">
        <v>-0.4</v>
      </c>
      <c r="O105" s="60">
        <v>-5.0999999999999996</v>
      </c>
      <c r="P105" s="60">
        <v>-1</v>
      </c>
      <c r="Q105" s="60">
        <v>6.8</v>
      </c>
      <c r="R105" s="60">
        <v>9.1</v>
      </c>
      <c r="S105" s="60">
        <v>9.1999999999999993</v>
      </c>
      <c r="T105" s="60">
        <v>0</v>
      </c>
      <c r="U105" s="64">
        <v>1</v>
      </c>
      <c r="V105" s="75"/>
      <c r="W105" s="62">
        <v>7</v>
      </c>
      <c r="X105" s="64">
        <v>8</v>
      </c>
      <c r="Y105" s="64">
        <v>4</v>
      </c>
      <c r="Z105" s="66" t="s">
        <v>82</v>
      </c>
      <c r="AA105" s="67">
        <v>7</v>
      </c>
      <c r="AB105" s="104">
        <v>4.9000000000000004</v>
      </c>
    </row>
    <row r="106" spans="1:28" ht="14.5">
      <c r="A106" s="153">
        <f t="shared" si="1"/>
        <v>44662</v>
      </c>
      <c r="B106" s="60">
        <v>76.2</v>
      </c>
      <c r="C106" s="61">
        <v>29.654</v>
      </c>
      <c r="D106" s="76">
        <v>1010</v>
      </c>
      <c r="E106" s="63">
        <v>1009</v>
      </c>
      <c r="F106" s="79">
        <v>46.30298567440915</v>
      </c>
      <c r="G106" s="130">
        <v>0.92023275309302421</v>
      </c>
      <c r="H106" s="129">
        <v>12.1</v>
      </c>
      <c r="I106" s="60">
        <v>12.2</v>
      </c>
      <c r="J106" s="127">
        <v>7.4</v>
      </c>
      <c r="K106" s="60">
        <v>17.899999999999999</v>
      </c>
      <c r="L106" s="60">
        <v>17.899999999999999</v>
      </c>
      <c r="M106" s="60">
        <f>AVERAGE(L106,N106)</f>
        <v>10.75</v>
      </c>
      <c r="N106" s="60">
        <v>3.6</v>
      </c>
      <c r="O106" s="60">
        <v>-2.2000000000000002</v>
      </c>
      <c r="P106" s="60">
        <v>2.2000000000000002</v>
      </c>
      <c r="Q106" s="60">
        <v>8.1</v>
      </c>
      <c r="R106" s="60">
        <v>9.3000000000000007</v>
      </c>
      <c r="S106" s="60">
        <v>9.4</v>
      </c>
      <c r="T106" s="60">
        <v>0.7</v>
      </c>
      <c r="U106" s="64">
        <v>0</v>
      </c>
      <c r="V106" s="75"/>
      <c r="W106" s="60">
        <v>5.5</v>
      </c>
      <c r="X106" s="64">
        <v>8</v>
      </c>
      <c r="Y106" s="64">
        <v>5</v>
      </c>
      <c r="Z106" s="66" t="s">
        <v>82</v>
      </c>
      <c r="AA106" s="67">
        <v>16</v>
      </c>
      <c r="AB106" s="104">
        <v>11.2</v>
      </c>
    </row>
    <row r="107" spans="1:28" ht="14.5" customHeight="1">
      <c r="A107" s="153">
        <f t="shared" si="1"/>
        <v>44663</v>
      </c>
      <c r="B107" s="60">
        <v>76.5</v>
      </c>
      <c r="C107" s="61">
        <v>29.49</v>
      </c>
      <c r="D107" s="62">
        <v>1004</v>
      </c>
      <c r="E107" s="63">
        <v>1003</v>
      </c>
      <c r="F107" s="79">
        <v>89.045224841541071</v>
      </c>
      <c r="G107" s="130">
        <v>10.153051729887075</v>
      </c>
      <c r="H107" s="129">
        <v>11.9</v>
      </c>
      <c r="I107" s="60">
        <v>11.9</v>
      </c>
      <c r="J107" s="127">
        <v>11</v>
      </c>
      <c r="K107" s="60">
        <v>16.2</v>
      </c>
      <c r="L107" s="60">
        <v>16.399999999999999</v>
      </c>
      <c r="M107" s="60">
        <f>AVERAGE(L107,N107)</f>
        <v>12.45</v>
      </c>
      <c r="N107" s="60">
        <v>8.5</v>
      </c>
      <c r="O107" s="60">
        <v>4</v>
      </c>
      <c r="P107" s="60">
        <v>7.5</v>
      </c>
      <c r="Q107" s="60">
        <v>10.5</v>
      </c>
      <c r="R107" s="60">
        <v>10.199999999999999</v>
      </c>
      <c r="S107" s="60">
        <v>9.3000000000000007</v>
      </c>
      <c r="T107" s="60">
        <v>0.1</v>
      </c>
      <c r="U107" s="64">
        <v>1</v>
      </c>
      <c r="V107" s="60"/>
      <c r="W107" s="60">
        <v>0.7</v>
      </c>
      <c r="X107" s="64">
        <v>8</v>
      </c>
      <c r="Y107" s="64">
        <v>8</v>
      </c>
      <c r="Z107" s="66" t="s">
        <v>83</v>
      </c>
      <c r="AA107" s="67">
        <v>0</v>
      </c>
      <c r="AB107" s="104">
        <v>0</v>
      </c>
    </row>
    <row r="108" spans="1:28" ht="14.5">
      <c r="A108" s="153">
        <f t="shared" si="1"/>
        <v>44664</v>
      </c>
      <c r="B108" s="60">
        <v>76</v>
      </c>
      <c r="C108" s="61">
        <v>29.792000000000002</v>
      </c>
      <c r="D108" s="62">
        <v>1014.7</v>
      </c>
      <c r="E108" s="63">
        <v>1014.2</v>
      </c>
      <c r="F108" s="79">
        <v>81.826293491312327</v>
      </c>
      <c r="G108" s="130">
        <v>10.555163791168859</v>
      </c>
      <c r="H108" s="129">
        <v>13.6</v>
      </c>
      <c r="I108" s="60">
        <v>13.8</v>
      </c>
      <c r="J108" s="127">
        <v>12</v>
      </c>
      <c r="K108" s="60"/>
      <c r="L108" s="60">
        <v>17.2</v>
      </c>
      <c r="M108" s="60">
        <f>AVERAGE(L108,N108)</f>
        <v>13.1</v>
      </c>
      <c r="N108" s="60">
        <v>9</v>
      </c>
      <c r="O108" s="60">
        <v>4.4000000000000004</v>
      </c>
      <c r="P108" s="60">
        <v>6.8</v>
      </c>
      <c r="Q108" s="60">
        <v>11.9</v>
      </c>
      <c r="R108" s="60">
        <v>10.5</v>
      </c>
      <c r="S108" s="60">
        <v>9.4</v>
      </c>
      <c r="T108" s="60">
        <v>1.3</v>
      </c>
      <c r="U108" s="64">
        <v>1</v>
      </c>
      <c r="V108" s="65"/>
      <c r="W108" s="60">
        <v>2</v>
      </c>
      <c r="X108" s="64">
        <v>8</v>
      </c>
      <c r="Y108" s="64">
        <v>8</v>
      </c>
      <c r="Z108" s="66" t="s">
        <v>89</v>
      </c>
      <c r="AA108" s="67">
        <v>10</v>
      </c>
      <c r="AB108" s="104">
        <v>7</v>
      </c>
    </row>
    <row r="109" spans="1:28" ht="14.5" customHeight="1">
      <c r="A109" s="153">
        <f t="shared" si="1"/>
        <v>44665</v>
      </c>
      <c r="B109" s="60">
        <v>75</v>
      </c>
      <c r="C109" s="61">
        <v>30.036000000000001</v>
      </c>
      <c r="D109" s="62">
        <v>1020</v>
      </c>
      <c r="E109" s="63">
        <v>1021</v>
      </c>
      <c r="F109" s="79">
        <v>91.238519983736026</v>
      </c>
      <c r="G109" s="130">
        <v>9.824984217903296</v>
      </c>
      <c r="H109" s="129">
        <v>11.2</v>
      </c>
      <c r="I109" s="60">
        <v>11.5</v>
      </c>
      <c r="J109" s="127">
        <v>10.5</v>
      </c>
      <c r="K109" s="60"/>
      <c r="L109" s="60">
        <v>17.100000000000001</v>
      </c>
      <c r="M109" s="60">
        <f>AVERAGE(L109,N109)</f>
        <v>11.850000000000001</v>
      </c>
      <c r="N109" s="60">
        <v>6.6</v>
      </c>
      <c r="O109" s="60">
        <v>1.5</v>
      </c>
      <c r="P109" s="60">
        <v>4.5</v>
      </c>
      <c r="Q109" s="60">
        <v>10.199999999999999</v>
      </c>
      <c r="R109" s="60">
        <v>10.9</v>
      </c>
      <c r="S109" s="60">
        <v>9.5</v>
      </c>
      <c r="T109" s="60">
        <v>0</v>
      </c>
      <c r="U109" s="64">
        <v>1</v>
      </c>
      <c r="V109" s="65"/>
      <c r="W109" s="60">
        <v>1.3</v>
      </c>
      <c r="X109" s="64">
        <v>8</v>
      </c>
      <c r="Y109" s="64">
        <v>8</v>
      </c>
      <c r="Z109" s="66" t="s">
        <v>82</v>
      </c>
      <c r="AA109" s="67">
        <v>0</v>
      </c>
      <c r="AB109" s="104">
        <v>0</v>
      </c>
    </row>
    <row r="110" spans="1:28" ht="14.5">
      <c r="A110" s="153">
        <f t="shared" si="1"/>
        <v>44666</v>
      </c>
      <c r="B110" s="85"/>
      <c r="C110" s="86"/>
      <c r="D110" s="70">
        <v>1025</v>
      </c>
      <c r="E110" s="87">
        <v>1025.5</v>
      </c>
      <c r="F110" s="79">
        <v>71.760254766343152</v>
      </c>
      <c r="G110" s="130">
        <v>10.523850941174429</v>
      </c>
      <c r="H110" s="142">
        <v>15.6</v>
      </c>
      <c r="I110" s="85">
        <v>16</v>
      </c>
      <c r="J110" s="132">
        <v>12.9</v>
      </c>
      <c r="K110" s="85">
        <v>21.7</v>
      </c>
      <c r="L110" s="85">
        <v>21.9</v>
      </c>
      <c r="M110" s="60">
        <f>AVERAGE(L110,N110)</f>
        <v>13.899999999999999</v>
      </c>
      <c r="N110" s="85">
        <v>5.9</v>
      </c>
      <c r="O110" s="85">
        <v>2.2999999999999998</v>
      </c>
      <c r="P110" s="85">
        <v>4.5999999999999996</v>
      </c>
      <c r="Q110" s="85">
        <v>10.5</v>
      </c>
      <c r="R110" s="85">
        <v>11.2</v>
      </c>
      <c r="S110" s="85">
        <v>9.8000000000000007</v>
      </c>
      <c r="T110" s="85" t="s">
        <v>85</v>
      </c>
      <c r="U110" s="89">
        <v>1</v>
      </c>
      <c r="V110" s="90"/>
      <c r="W110" s="85">
        <v>11.9</v>
      </c>
      <c r="X110" s="89">
        <v>8</v>
      </c>
      <c r="Y110" s="89">
        <v>2</v>
      </c>
      <c r="Z110" s="91" t="s">
        <v>82</v>
      </c>
      <c r="AA110" s="92">
        <v>0</v>
      </c>
      <c r="AB110" s="104">
        <v>0</v>
      </c>
    </row>
    <row r="111" spans="1:28" ht="14.5" customHeight="1">
      <c r="A111" s="153">
        <f t="shared" si="1"/>
        <v>44667</v>
      </c>
      <c r="B111" s="60"/>
      <c r="C111" s="61"/>
      <c r="D111" s="62">
        <v>1028.8</v>
      </c>
      <c r="E111" s="62">
        <v>1029.5</v>
      </c>
      <c r="F111" s="79">
        <v>69.276123057658168</v>
      </c>
      <c r="G111" s="130">
        <v>9.5179579200797697</v>
      </c>
      <c r="H111" s="60">
        <v>15.1</v>
      </c>
      <c r="I111" s="60">
        <v>15.2</v>
      </c>
      <c r="J111" s="127">
        <v>12.2</v>
      </c>
      <c r="K111" s="85">
        <v>20.7</v>
      </c>
      <c r="L111" s="85">
        <v>20.9</v>
      </c>
      <c r="M111" s="60">
        <f>AVERAGE(L111,N111)</f>
        <v>15.049999999999999</v>
      </c>
      <c r="N111" s="60">
        <v>9.1999999999999993</v>
      </c>
      <c r="O111" s="60">
        <v>5.8</v>
      </c>
      <c r="P111" s="60">
        <v>7.9</v>
      </c>
      <c r="Q111" s="60">
        <v>12.9</v>
      </c>
      <c r="R111" s="60">
        <v>12.1</v>
      </c>
      <c r="S111" s="60">
        <v>9.9</v>
      </c>
      <c r="T111" s="85" t="s">
        <v>85</v>
      </c>
      <c r="U111" s="64">
        <v>1</v>
      </c>
      <c r="V111" s="65"/>
      <c r="W111" s="85">
        <v>10.199999999999999</v>
      </c>
      <c r="X111" s="64">
        <v>7</v>
      </c>
      <c r="Y111" s="64">
        <v>1</v>
      </c>
      <c r="Z111" s="66" t="s">
        <v>82</v>
      </c>
      <c r="AA111" s="60">
        <v>0</v>
      </c>
      <c r="AB111" s="104">
        <v>0</v>
      </c>
    </row>
    <row r="112" spans="1:28" ht="14.5">
      <c r="A112" s="153">
        <f t="shared" si="1"/>
        <v>44668</v>
      </c>
      <c r="B112" s="85"/>
      <c r="C112" s="86"/>
      <c r="D112" s="70">
        <v>1022.5</v>
      </c>
      <c r="E112" s="87">
        <v>1023.1</v>
      </c>
      <c r="F112" s="79">
        <v>66.875567796347212</v>
      </c>
      <c r="G112" s="130">
        <v>7.7548355034135765</v>
      </c>
      <c r="H112" s="142">
        <v>13.8</v>
      </c>
      <c r="I112" s="85">
        <v>14</v>
      </c>
      <c r="J112" s="143">
        <v>10.8</v>
      </c>
      <c r="K112" s="60">
        <v>19.600000000000001</v>
      </c>
      <c r="L112" s="60">
        <v>19.600000000000001</v>
      </c>
      <c r="M112" s="60">
        <f>AVERAGE(L112,N112)</f>
        <v>12.600000000000001</v>
      </c>
      <c r="N112" s="142">
        <v>5.6</v>
      </c>
      <c r="O112" s="85">
        <v>0.9</v>
      </c>
      <c r="P112" s="85">
        <v>5.3</v>
      </c>
      <c r="Q112" s="85">
        <v>12.5</v>
      </c>
      <c r="R112" s="85">
        <v>12.6</v>
      </c>
      <c r="S112" s="92">
        <v>10.1</v>
      </c>
      <c r="T112" s="60">
        <v>0</v>
      </c>
      <c r="U112" s="119">
        <v>0</v>
      </c>
      <c r="V112" s="120"/>
      <c r="W112" s="60">
        <v>9.5</v>
      </c>
      <c r="X112" s="121">
        <v>7</v>
      </c>
      <c r="Y112" s="89">
        <v>4</v>
      </c>
      <c r="Z112" s="91" t="s">
        <v>82</v>
      </c>
      <c r="AA112" s="92">
        <v>9</v>
      </c>
      <c r="AB112" s="104">
        <v>6.3000000000000007</v>
      </c>
    </row>
    <row r="113" spans="1:28" ht="14.5" customHeight="1">
      <c r="A113" s="153">
        <f t="shared" si="1"/>
        <v>44669</v>
      </c>
      <c r="B113" s="60"/>
      <c r="C113" s="61"/>
      <c r="D113" s="62">
        <v>1017</v>
      </c>
      <c r="E113" s="62">
        <v>1017</v>
      </c>
      <c r="F113" s="79">
        <v>60.581512524087231</v>
      </c>
      <c r="G113" s="130">
        <v>5.5587191737309833</v>
      </c>
      <c r="H113" s="85">
        <v>13</v>
      </c>
      <c r="I113" s="85">
        <v>13</v>
      </c>
      <c r="J113" s="132">
        <v>9.5</v>
      </c>
      <c r="K113" s="77"/>
      <c r="L113" s="77">
        <v>16.5</v>
      </c>
      <c r="M113" s="60">
        <f>AVERAGE(L113,N113)</f>
        <v>11.95</v>
      </c>
      <c r="N113" s="85">
        <v>7.4</v>
      </c>
      <c r="O113" s="85">
        <v>3.7</v>
      </c>
      <c r="P113" s="85">
        <v>6.6</v>
      </c>
      <c r="Q113" s="85">
        <v>13.5</v>
      </c>
      <c r="R113" s="85">
        <v>12.5</v>
      </c>
      <c r="S113" s="85">
        <v>10.4</v>
      </c>
      <c r="T113" s="77">
        <v>0</v>
      </c>
      <c r="U113" s="108">
        <v>0</v>
      </c>
      <c r="V113" s="109"/>
      <c r="W113" s="77">
        <v>7.4</v>
      </c>
      <c r="X113" s="89">
        <v>8</v>
      </c>
      <c r="Y113" s="89">
        <v>4</v>
      </c>
      <c r="Z113" s="91" t="s">
        <v>82</v>
      </c>
      <c r="AA113" s="85">
        <v>0</v>
      </c>
      <c r="AB113" s="110">
        <v>0</v>
      </c>
    </row>
    <row r="114" spans="1:28" ht="14.5">
      <c r="A114" s="153">
        <f t="shared" si="1"/>
        <v>44670</v>
      </c>
      <c r="B114" s="85">
        <v>77.400000000000006</v>
      </c>
      <c r="C114" s="86">
        <v>29.861999999999998</v>
      </c>
      <c r="D114" s="70">
        <v>1016</v>
      </c>
      <c r="E114" s="87">
        <v>1016.6</v>
      </c>
      <c r="F114" s="79">
        <v>74.432052037019616</v>
      </c>
      <c r="G114" s="133">
        <v>5.7618086889686033</v>
      </c>
      <c r="H114" s="60">
        <v>10.1</v>
      </c>
      <c r="I114" s="60">
        <v>10.3</v>
      </c>
      <c r="J114" s="127">
        <v>8.1</v>
      </c>
      <c r="K114" s="102">
        <v>15.6</v>
      </c>
      <c r="L114" s="102">
        <v>15.7</v>
      </c>
      <c r="M114" s="60">
        <f>AVERAGE(L114,N114)</f>
        <v>10.25</v>
      </c>
      <c r="N114" s="60">
        <v>4.8</v>
      </c>
      <c r="O114" s="60">
        <v>0.4</v>
      </c>
      <c r="P114" s="60">
        <v>4.4000000000000004</v>
      </c>
      <c r="Q114" s="60">
        <v>12</v>
      </c>
      <c r="R114" s="60">
        <v>12.6</v>
      </c>
      <c r="S114" s="60">
        <v>10.5</v>
      </c>
      <c r="T114" s="102" t="s">
        <v>85</v>
      </c>
      <c r="U114" s="64">
        <v>0</v>
      </c>
      <c r="V114" s="65"/>
      <c r="W114" s="60">
        <v>4.5</v>
      </c>
      <c r="X114" s="64">
        <v>8</v>
      </c>
      <c r="Y114" s="64">
        <v>7</v>
      </c>
      <c r="Z114" s="66" t="s">
        <v>82</v>
      </c>
      <c r="AA114" s="60">
        <v>10</v>
      </c>
      <c r="AB114" s="104">
        <v>7</v>
      </c>
    </row>
    <row r="115" spans="1:28" ht="14.5" customHeight="1">
      <c r="A115" s="153">
        <f t="shared" si="1"/>
        <v>44671</v>
      </c>
      <c r="B115" s="102">
        <v>77.3</v>
      </c>
      <c r="C115" s="102">
        <v>29.908000000000001</v>
      </c>
      <c r="D115" s="115">
        <v>1017</v>
      </c>
      <c r="E115" s="115">
        <v>1017</v>
      </c>
      <c r="F115" s="79">
        <v>74.537124252157469</v>
      </c>
      <c r="G115" s="137">
        <v>7.1347862818748933</v>
      </c>
      <c r="H115" s="102">
        <v>11.5</v>
      </c>
      <c r="I115" s="102">
        <v>11.7</v>
      </c>
      <c r="J115" s="139">
        <v>9.4</v>
      </c>
      <c r="K115" s="60">
        <v>18.5</v>
      </c>
      <c r="L115" s="60">
        <v>18.8</v>
      </c>
      <c r="M115" s="60">
        <f>AVERAGE(L115,N115)</f>
        <v>12.55</v>
      </c>
      <c r="N115" s="102">
        <v>6.3</v>
      </c>
      <c r="O115" s="102">
        <v>2.6</v>
      </c>
      <c r="P115" s="102">
        <v>5.9</v>
      </c>
      <c r="Q115" s="102">
        <v>12.2</v>
      </c>
      <c r="R115" s="102">
        <v>12.4</v>
      </c>
      <c r="S115" s="102">
        <v>10.8</v>
      </c>
      <c r="T115" s="60">
        <v>0</v>
      </c>
      <c r="U115" s="74">
        <v>0</v>
      </c>
      <c r="V115" s="75"/>
      <c r="W115" s="60">
        <v>9</v>
      </c>
      <c r="X115" s="102">
        <v>8</v>
      </c>
      <c r="Y115" s="102">
        <v>2</v>
      </c>
      <c r="Z115" s="117" t="s">
        <v>88</v>
      </c>
      <c r="AA115" s="115">
        <v>0</v>
      </c>
      <c r="AB115" s="118">
        <v>0</v>
      </c>
    </row>
    <row r="116" spans="1:28" ht="14.5">
      <c r="A116" s="153">
        <f t="shared" si="1"/>
        <v>44672</v>
      </c>
      <c r="B116" s="94">
        <v>72</v>
      </c>
      <c r="C116" s="100">
        <v>29.78</v>
      </c>
      <c r="D116" s="94">
        <v>1013.6</v>
      </c>
      <c r="E116" s="107">
        <v>1029.9000000000001</v>
      </c>
      <c r="F116" s="116">
        <v>71.841985050445757</v>
      </c>
      <c r="G116" s="136">
        <v>7.3677448956533027</v>
      </c>
      <c r="H116" s="134">
        <v>12.3</v>
      </c>
      <c r="I116" s="94">
        <v>12.5</v>
      </c>
      <c r="J116" s="135">
        <v>9.9</v>
      </c>
      <c r="K116" s="94">
        <v>18.8</v>
      </c>
      <c r="L116" s="94">
        <v>19</v>
      </c>
      <c r="M116" s="60">
        <f>AVERAGE(L116,N116)</f>
        <v>11.6</v>
      </c>
      <c r="N116" s="94">
        <v>4.2</v>
      </c>
      <c r="O116" s="94">
        <v>1.8</v>
      </c>
      <c r="P116" s="94">
        <v>4.2</v>
      </c>
      <c r="Q116" s="76">
        <v>12.1</v>
      </c>
      <c r="R116" s="94">
        <v>12.7</v>
      </c>
      <c r="S116" s="94">
        <v>11.1</v>
      </c>
      <c r="T116" s="94">
        <v>0</v>
      </c>
      <c r="U116" s="96">
        <v>0</v>
      </c>
      <c r="V116" s="111"/>
      <c r="W116" s="76">
        <v>13</v>
      </c>
      <c r="X116" s="112">
        <v>8</v>
      </c>
      <c r="Y116" s="112">
        <v>1</v>
      </c>
      <c r="Z116" s="113" t="s">
        <v>82</v>
      </c>
      <c r="AA116" s="107">
        <v>0</v>
      </c>
      <c r="AB116" s="114">
        <v>0</v>
      </c>
    </row>
    <row r="117" spans="1:28" ht="14.5" customHeight="1">
      <c r="A117" s="153">
        <f t="shared" si="1"/>
        <v>44673</v>
      </c>
      <c r="B117" s="60">
        <v>72.2</v>
      </c>
      <c r="C117" s="61">
        <v>29.634</v>
      </c>
      <c r="D117" s="62">
        <v>1009</v>
      </c>
      <c r="E117" s="63">
        <v>1008</v>
      </c>
      <c r="F117" s="79">
        <v>80.313647153606368</v>
      </c>
      <c r="G117" s="138">
        <v>8.0344034460476994</v>
      </c>
      <c r="H117" s="129">
        <v>11.3</v>
      </c>
      <c r="I117" s="60">
        <v>11.5</v>
      </c>
      <c r="J117" s="127">
        <v>9.6999999999999993</v>
      </c>
      <c r="K117" s="60">
        <v>14.9</v>
      </c>
      <c r="L117" s="60">
        <v>15.2</v>
      </c>
      <c r="M117" s="60">
        <f>AVERAGE(L117,N117)</f>
        <v>10.899999999999999</v>
      </c>
      <c r="N117" s="60">
        <v>6.6</v>
      </c>
      <c r="O117" s="60">
        <v>3.4</v>
      </c>
      <c r="P117" s="60">
        <v>6.5</v>
      </c>
      <c r="Q117" s="60">
        <v>12.8</v>
      </c>
      <c r="R117" s="60">
        <v>12.7</v>
      </c>
      <c r="S117" s="60">
        <v>11</v>
      </c>
      <c r="T117" s="60">
        <v>0</v>
      </c>
      <c r="U117" s="74">
        <v>0</v>
      </c>
      <c r="V117" s="64"/>
      <c r="W117" s="62">
        <v>1.75</v>
      </c>
      <c r="X117" s="74">
        <v>8</v>
      </c>
      <c r="Y117" s="74">
        <v>8</v>
      </c>
      <c r="Z117" s="66" t="s">
        <v>82</v>
      </c>
      <c r="AA117" s="67">
        <v>9</v>
      </c>
      <c r="AB117" s="104">
        <v>6.3000000000000007</v>
      </c>
    </row>
    <row r="118" spans="1:28" ht="14.5">
      <c r="A118" s="153">
        <f t="shared" si="1"/>
        <v>44674</v>
      </c>
      <c r="B118" s="60">
        <v>76</v>
      </c>
      <c r="C118" s="61">
        <v>29.515999999999998</v>
      </c>
      <c r="D118" s="62">
        <v>1004.5</v>
      </c>
      <c r="E118" s="63">
        <v>1003.8</v>
      </c>
      <c r="F118" s="79">
        <v>73.714285351031393</v>
      </c>
      <c r="G118" s="130">
        <v>8.5163436138991013</v>
      </c>
      <c r="H118" s="129">
        <v>13.1</v>
      </c>
      <c r="I118" s="60">
        <v>13.3</v>
      </c>
      <c r="J118" s="127">
        <v>10.8</v>
      </c>
      <c r="K118" s="60">
        <v>16.8</v>
      </c>
      <c r="L118" s="60">
        <v>17</v>
      </c>
      <c r="M118" s="60">
        <f>AVERAGE(L118,N118)</f>
        <v>12.2</v>
      </c>
      <c r="N118" s="60">
        <v>7.4</v>
      </c>
      <c r="O118" s="60">
        <v>4.5</v>
      </c>
      <c r="P118" s="60">
        <v>7.1</v>
      </c>
      <c r="Q118" s="60">
        <v>12.5</v>
      </c>
      <c r="R118" s="60">
        <v>12.2</v>
      </c>
      <c r="S118" s="60">
        <v>11.3</v>
      </c>
      <c r="T118" s="62">
        <v>0</v>
      </c>
      <c r="U118" s="74">
        <v>0</v>
      </c>
      <c r="V118" s="64"/>
      <c r="W118" s="60">
        <v>4.0999999999999996</v>
      </c>
      <c r="X118" s="64">
        <v>7</v>
      </c>
      <c r="Y118" s="64">
        <v>4</v>
      </c>
      <c r="Z118" s="66" t="s">
        <v>82</v>
      </c>
      <c r="AA118" s="67">
        <v>18</v>
      </c>
      <c r="AB118" s="104">
        <v>12.600000000000001</v>
      </c>
    </row>
    <row r="119" spans="1:28" ht="14.5" customHeight="1">
      <c r="A119" s="153">
        <f t="shared" si="1"/>
        <v>44675</v>
      </c>
      <c r="B119" s="60">
        <v>76</v>
      </c>
      <c r="C119" s="61">
        <v>29.62</v>
      </c>
      <c r="D119" s="62">
        <v>1009.2</v>
      </c>
      <c r="E119" s="63">
        <v>1008.5</v>
      </c>
      <c r="F119" s="79">
        <v>78.310604739542526</v>
      </c>
      <c r="G119" s="130">
        <v>8.1493751747103289</v>
      </c>
      <c r="H119" s="129">
        <v>11.8</v>
      </c>
      <c r="I119" s="60">
        <v>12.1</v>
      </c>
      <c r="J119" s="127">
        <v>10</v>
      </c>
      <c r="K119" s="60">
        <v>17.2</v>
      </c>
      <c r="L119" s="60">
        <v>17.399999999999999</v>
      </c>
      <c r="M119" s="60">
        <f>AVERAGE(L119,N119)</f>
        <v>12.299999999999999</v>
      </c>
      <c r="N119" s="60">
        <v>7.2</v>
      </c>
      <c r="O119" s="60">
        <v>4.2</v>
      </c>
      <c r="P119" s="60">
        <v>6.4</v>
      </c>
      <c r="Q119" s="60">
        <v>12.2</v>
      </c>
      <c r="R119" s="60">
        <v>12.3</v>
      </c>
      <c r="S119" s="60">
        <v>11.2</v>
      </c>
      <c r="T119" s="62">
        <v>0</v>
      </c>
      <c r="U119" s="74">
        <v>0</v>
      </c>
      <c r="V119" s="64"/>
      <c r="W119" s="60">
        <v>11.25</v>
      </c>
      <c r="X119" s="64">
        <v>7</v>
      </c>
      <c r="Y119" s="64">
        <v>3</v>
      </c>
      <c r="Z119" s="66" t="s">
        <v>82</v>
      </c>
      <c r="AA119" s="67">
        <v>15</v>
      </c>
      <c r="AB119" s="104">
        <v>10.5</v>
      </c>
    </row>
    <row r="120" spans="1:28" ht="14.5">
      <c r="A120" s="153">
        <f t="shared" si="1"/>
        <v>44676</v>
      </c>
      <c r="B120" s="60">
        <v>74.8</v>
      </c>
      <c r="C120" s="61">
        <v>29.87</v>
      </c>
      <c r="D120" s="62">
        <v>1015.2</v>
      </c>
      <c r="E120" s="63">
        <v>1015.5</v>
      </c>
      <c r="F120" s="79">
        <v>73.491394518561876</v>
      </c>
      <c r="G120" s="130">
        <v>5.8676786070118752</v>
      </c>
      <c r="H120" s="129">
        <v>10.4</v>
      </c>
      <c r="I120" s="60">
        <v>10.6</v>
      </c>
      <c r="J120" s="127">
        <v>8.3000000000000007</v>
      </c>
      <c r="K120" s="60">
        <v>14.9</v>
      </c>
      <c r="L120" s="60">
        <v>15.1</v>
      </c>
      <c r="M120" s="60">
        <f>AVERAGE(L120,N120)</f>
        <v>10.25</v>
      </c>
      <c r="N120" s="60">
        <v>5.4</v>
      </c>
      <c r="O120" s="60">
        <v>1.7</v>
      </c>
      <c r="P120" s="60">
        <v>5.2</v>
      </c>
      <c r="Q120" s="60">
        <v>12.7</v>
      </c>
      <c r="R120" s="60">
        <v>12.7</v>
      </c>
      <c r="S120" s="60">
        <v>11.4</v>
      </c>
      <c r="T120" s="62">
        <v>0</v>
      </c>
      <c r="U120" s="74">
        <v>0</v>
      </c>
      <c r="V120" s="64"/>
      <c r="W120" s="62">
        <v>6.8</v>
      </c>
      <c r="X120" s="64">
        <v>8</v>
      </c>
      <c r="Y120" s="64">
        <v>4</v>
      </c>
      <c r="Z120" s="66" t="s">
        <v>82</v>
      </c>
      <c r="AA120" s="67">
        <v>7</v>
      </c>
      <c r="AB120" s="104">
        <v>4.9000000000000004</v>
      </c>
    </row>
    <row r="121" spans="1:28" ht="14.5" customHeight="1">
      <c r="A121" s="153">
        <f t="shared" si="1"/>
        <v>44677</v>
      </c>
      <c r="B121" s="60">
        <v>75.2</v>
      </c>
      <c r="C121" s="61">
        <v>30.06</v>
      </c>
      <c r="D121" s="62">
        <v>1022</v>
      </c>
      <c r="E121" s="63">
        <v>1022</v>
      </c>
      <c r="F121" s="79">
        <v>73.943830094530824</v>
      </c>
      <c r="G121" s="130">
        <v>5.1841263190380591</v>
      </c>
      <c r="H121" s="129">
        <v>9.6</v>
      </c>
      <c r="I121" s="60">
        <v>9.8000000000000007</v>
      </c>
      <c r="J121" s="127">
        <v>7.6</v>
      </c>
      <c r="K121" s="60">
        <v>15.6</v>
      </c>
      <c r="L121" s="60">
        <v>15.2</v>
      </c>
      <c r="M121" s="60">
        <f>AVERAGE(L121,N121)</f>
        <v>9.6499999999999986</v>
      </c>
      <c r="N121" s="60">
        <v>4.0999999999999996</v>
      </c>
      <c r="O121" s="60">
        <v>1.3</v>
      </c>
      <c r="P121" s="60">
        <v>3.6</v>
      </c>
      <c r="Q121" s="60">
        <v>12.5</v>
      </c>
      <c r="R121" s="60">
        <v>12.4</v>
      </c>
      <c r="S121" s="60">
        <v>11.4</v>
      </c>
      <c r="T121" s="60">
        <v>0</v>
      </c>
      <c r="U121" s="74">
        <v>0</v>
      </c>
      <c r="V121" s="64"/>
      <c r="W121" s="62">
        <v>6</v>
      </c>
      <c r="X121" s="64">
        <v>8</v>
      </c>
      <c r="Y121" s="64">
        <v>0</v>
      </c>
      <c r="Z121" s="66" t="s">
        <v>82</v>
      </c>
      <c r="AA121" s="67">
        <v>4</v>
      </c>
      <c r="AB121" s="104">
        <v>2.8</v>
      </c>
    </row>
    <row r="122" spans="1:28" ht="14.5">
      <c r="A122" s="153">
        <f t="shared" si="1"/>
        <v>44678</v>
      </c>
      <c r="B122" s="60">
        <v>74.099999999999994</v>
      </c>
      <c r="C122" s="61">
        <v>30.175999999999998</v>
      </c>
      <c r="D122" s="62">
        <v>1026.8</v>
      </c>
      <c r="E122" s="63">
        <v>1028</v>
      </c>
      <c r="F122" s="79">
        <v>80.72973207638006</v>
      </c>
      <c r="G122" s="130">
        <v>5.2821587262339289</v>
      </c>
      <c r="H122" s="140">
        <v>8.4</v>
      </c>
      <c r="I122" s="127">
        <v>8.6</v>
      </c>
      <c r="J122" s="127">
        <v>7</v>
      </c>
      <c r="K122" s="60">
        <v>10.5</v>
      </c>
      <c r="L122" s="60">
        <v>10.7</v>
      </c>
      <c r="M122" s="60">
        <f>AVERAGE(L122,N122)</f>
        <v>6.6499999999999995</v>
      </c>
      <c r="N122" s="60">
        <v>2.6</v>
      </c>
      <c r="O122" s="60">
        <v>-1.7</v>
      </c>
      <c r="P122" s="60">
        <v>2.6</v>
      </c>
      <c r="Q122" s="60">
        <v>12</v>
      </c>
      <c r="R122" s="60">
        <v>12.5</v>
      </c>
      <c r="S122" s="60">
        <v>11.5</v>
      </c>
      <c r="T122" s="60">
        <v>0</v>
      </c>
      <c r="U122" s="74">
        <v>0</v>
      </c>
      <c r="V122" s="64"/>
      <c r="W122" s="62">
        <v>0</v>
      </c>
      <c r="X122" s="64">
        <v>8</v>
      </c>
      <c r="Y122" s="64">
        <v>8</v>
      </c>
      <c r="Z122" s="66" t="s">
        <v>82</v>
      </c>
      <c r="AA122" s="67">
        <v>7</v>
      </c>
      <c r="AB122" s="104">
        <v>4.9000000000000004</v>
      </c>
    </row>
    <row r="123" spans="1:28" ht="14.5" customHeight="1">
      <c r="A123" s="153">
        <f t="shared" si="1"/>
        <v>44679</v>
      </c>
      <c r="B123" s="60">
        <v>74.599999999999994</v>
      </c>
      <c r="C123" s="61">
        <v>30.327999999999999</v>
      </c>
      <c r="D123" s="62">
        <v>1029.4000000000001</v>
      </c>
      <c r="E123" s="63">
        <v>1031.2</v>
      </c>
      <c r="F123" s="79">
        <v>67.030367779255272</v>
      </c>
      <c r="G123" s="130">
        <v>3.3038937081127053</v>
      </c>
      <c r="H123" s="129">
        <v>9.1</v>
      </c>
      <c r="I123" s="60">
        <v>9.1999999999999993</v>
      </c>
      <c r="J123" s="127">
        <v>6.6</v>
      </c>
      <c r="K123" s="60">
        <v>12.4</v>
      </c>
      <c r="L123" s="60">
        <v>12.7</v>
      </c>
      <c r="M123" s="60">
        <f>AVERAGE(L123,N123)</f>
        <v>8.2999999999999989</v>
      </c>
      <c r="N123" s="60">
        <v>3.9</v>
      </c>
      <c r="O123" s="60">
        <v>-1.8</v>
      </c>
      <c r="P123" s="60">
        <v>3.4</v>
      </c>
      <c r="Q123" s="60">
        <v>11.4</v>
      </c>
      <c r="R123" s="60">
        <v>11.9</v>
      </c>
      <c r="S123" s="60">
        <v>11.6</v>
      </c>
      <c r="T123" s="60">
        <v>0</v>
      </c>
      <c r="U123" s="74">
        <v>0</v>
      </c>
      <c r="V123" s="64"/>
      <c r="W123" s="62">
        <v>0.5</v>
      </c>
      <c r="X123" s="64">
        <v>8</v>
      </c>
      <c r="Y123" s="64">
        <v>7</v>
      </c>
      <c r="Z123" s="66" t="s">
        <v>82</v>
      </c>
      <c r="AA123" s="67">
        <v>9</v>
      </c>
      <c r="AB123" s="104">
        <v>6.3000000000000007</v>
      </c>
    </row>
    <row r="124" spans="1:28" ht="14.5">
      <c r="A124" s="153">
        <f t="shared" si="1"/>
        <v>44680</v>
      </c>
      <c r="B124" s="60">
        <v>75.3</v>
      </c>
      <c r="C124" s="61">
        <v>30.346</v>
      </c>
      <c r="D124" s="62">
        <v>1030</v>
      </c>
      <c r="E124" s="63">
        <v>1032</v>
      </c>
      <c r="F124" s="79">
        <v>81.319855715974015</v>
      </c>
      <c r="G124" s="130">
        <v>6.1679180314765105</v>
      </c>
      <c r="H124" s="129">
        <v>9.1999999999999993</v>
      </c>
      <c r="I124" s="60">
        <v>9.4</v>
      </c>
      <c r="J124" s="127">
        <v>7.8</v>
      </c>
      <c r="K124" s="60">
        <v>11.5</v>
      </c>
      <c r="L124" s="60">
        <v>11.7</v>
      </c>
      <c r="M124" s="60">
        <f>AVERAGE(L124,N124)</f>
        <v>9.1999999999999993</v>
      </c>
      <c r="N124" s="60">
        <v>6.7</v>
      </c>
      <c r="O124" s="60">
        <v>5.8</v>
      </c>
      <c r="P124" s="60">
        <v>7.4</v>
      </c>
      <c r="Q124" s="60">
        <v>12</v>
      </c>
      <c r="R124" s="60">
        <v>12</v>
      </c>
      <c r="S124" s="60">
        <v>11.5</v>
      </c>
      <c r="T124" s="60">
        <v>0</v>
      </c>
      <c r="U124" s="74">
        <v>0</v>
      </c>
      <c r="V124" s="64"/>
      <c r="W124" s="62">
        <v>1.3</v>
      </c>
      <c r="X124" s="64">
        <v>8</v>
      </c>
      <c r="Y124" s="64">
        <v>8</v>
      </c>
      <c r="Z124" s="66" t="s">
        <v>82</v>
      </c>
      <c r="AA124" s="67">
        <v>5</v>
      </c>
      <c r="AB124" s="104">
        <v>3.5</v>
      </c>
    </row>
    <row r="125" spans="1:28" ht="14.5" customHeight="1">
      <c r="A125" s="153">
        <f t="shared" si="1"/>
        <v>44681</v>
      </c>
      <c r="B125" s="60">
        <v>73.7</v>
      </c>
      <c r="C125" s="61">
        <v>30.24</v>
      </c>
      <c r="D125" s="62">
        <v>1029.3</v>
      </c>
      <c r="E125" s="63">
        <v>1030.5</v>
      </c>
      <c r="F125" s="79">
        <v>67.170475322745133</v>
      </c>
      <c r="G125" s="130">
        <v>4.3837028881933238</v>
      </c>
      <c r="H125" s="129">
        <v>10.199999999999999</v>
      </c>
      <c r="I125" s="60">
        <v>10.4</v>
      </c>
      <c r="J125" s="127">
        <v>7.6</v>
      </c>
      <c r="K125" s="60">
        <v>17.2</v>
      </c>
      <c r="L125" s="60">
        <v>17.600000000000001</v>
      </c>
      <c r="M125" s="60">
        <f>AVERAGE(L125,N125)</f>
        <v>9.3000000000000007</v>
      </c>
      <c r="N125" s="60">
        <v>1</v>
      </c>
      <c r="O125" s="60">
        <v>-2.8</v>
      </c>
      <c r="P125" s="60">
        <v>0.7</v>
      </c>
      <c r="Q125" s="60">
        <v>11.9</v>
      </c>
      <c r="R125" s="60">
        <v>11.5</v>
      </c>
      <c r="S125" s="60">
        <v>11.5</v>
      </c>
      <c r="T125" s="60">
        <v>0</v>
      </c>
      <c r="U125" s="74">
        <v>0</v>
      </c>
      <c r="V125" s="64"/>
      <c r="W125" s="62">
        <v>12.1</v>
      </c>
      <c r="X125" s="64">
        <v>8</v>
      </c>
      <c r="Y125" s="64">
        <v>2</v>
      </c>
      <c r="Z125" s="66" t="s">
        <v>82</v>
      </c>
      <c r="AA125" s="67">
        <v>0</v>
      </c>
      <c r="AB125" s="104">
        <v>0</v>
      </c>
    </row>
    <row r="126" spans="1:28" ht="14.5">
      <c r="A126" s="153">
        <f t="shared" si="1"/>
        <v>44682</v>
      </c>
      <c r="B126" s="102">
        <v>75.8</v>
      </c>
      <c r="C126" s="102">
        <v>30.097999999999999</v>
      </c>
      <c r="D126" s="105">
        <v>1022.4</v>
      </c>
      <c r="E126" s="105">
        <v>1023.3</v>
      </c>
      <c r="F126" s="103">
        <v>82.597730023852961</v>
      </c>
      <c r="G126" s="130">
        <v>8.2518934580919261</v>
      </c>
      <c r="H126" s="129">
        <v>11.1</v>
      </c>
      <c r="I126" s="60">
        <v>11.3</v>
      </c>
      <c r="J126" s="127">
        <v>9.6999999999999993</v>
      </c>
      <c r="K126" s="60">
        <v>12.8</v>
      </c>
      <c r="L126" s="60">
        <v>13.1</v>
      </c>
      <c r="M126" s="60">
        <f>AVERAGE(L126,N126)</f>
        <v>11.05</v>
      </c>
      <c r="N126" s="60">
        <v>9</v>
      </c>
      <c r="O126" s="60">
        <v>7.9</v>
      </c>
      <c r="P126" s="144">
        <v>10</v>
      </c>
      <c r="Q126" s="60">
        <v>13.9</v>
      </c>
      <c r="R126" s="60">
        <v>12.7</v>
      </c>
      <c r="S126" s="60">
        <v>11.6</v>
      </c>
      <c r="T126" s="62">
        <v>0.2</v>
      </c>
      <c r="U126" s="64">
        <v>1</v>
      </c>
      <c r="V126" s="65"/>
      <c r="W126" s="60">
        <v>0</v>
      </c>
      <c r="X126" s="64">
        <v>7</v>
      </c>
      <c r="Y126" s="64">
        <v>8</v>
      </c>
      <c r="Z126" s="66" t="s">
        <v>83</v>
      </c>
      <c r="AA126" s="67">
        <v>7</v>
      </c>
      <c r="AB126" s="104">
        <v>4.9000000000000004</v>
      </c>
    </row>
    <row r="127" spans="1:28" ht="14.5" customHeight="1">
      <c r="A127" s="153">
        <f t="shared" si="1"/>
        <v>44683</v>
      </c>
      <c r="B127" s="94">
        <v>75.599999999999994</v>
      </c>
      <c r="C127" s="100">
        <v>30.03</v>
      </c>
      <c r="D127" s="76">
        <v>1019.8</v>
      </c>
      <c r="E127" s="101">
        <v>1021.1</v>
      </c>
      <c r="F127" s="79">
        <v>82.96820082923665</v>
      </c>
      <c r="G127" s="130">
        <v>8.9047751185140331</v>
      </c>
      <c r="H127" s="129">
        <v>11.7</v>
      </c>
      <c r="I127" s="60">
        <v>11.9</v>
      </c>
      <c r="J127" s="127">
        <v>10.3</v>
      </c>
      <c r="K127" s="60"/>
      <c r="L127" s="60">
        <v>14.9</v>
      </c>
      <c r="M127" s="60">
        <f>AVERAGE(L127,N127)</f>
        <v>12.15</v>
      </c>
      <c r="N127" s="60">
        <v>9.4</v>
      </c>
      <c r="O127" s="60">
        <v>9.4</v>
      </c>
      <c r="P127" s="144">
        <v>10</v>
      </c>
      <c r="Q127" s="60">
        <v>13.1</v>
      </c>
      <c r="R127" s="60">
        <v>12.6</v>
      </c>
      <c r="S127" s="60">
        <v>11.6</v>
      </c>
      <c r="T127" s="62" t="s">
        <v>85</v>
      </c>
      <c r="U127" s="64">
        <v>1</v>
      </c>
      <c r="V127" s="65"/>
      <c r="W127" s="62">
        <v>0.1</v>
      </c>
      <c r="X127" s="64">
        <v>7</v>
      </c>
      <c r="Y127" s="64">
        <v>8</v>
      </c>
      <c r="Z127" s="66" t="s">
        <v>82</v>
      </c>
      <c r="AA127" s="67">
        <v>0</v>
      </c>
      <c r="AB127" s="104">
        <v>0</v>
      </c>
    </row>
    <row r="128" spans="1:28" ht="14.5">
      <c r="A128" s="153">
        <f t="shared" si="1"/>
        <v>44684</v>
      </c>
      <c r="B128" s="60">
        <v>75.400000000000006</v>
      </c>
      <c r="C128" s="61">
        <v>30.013999999999999</v>
      </c>
      <c r="D128" s="62">
        <v>1020.8</v>
      </c>
      <c r="E128" s="63">
        <v>1021.6</v>
      </c>
      <c r="F128" s="79">
        <v>90.946842780059384</v>
      </c>
      <c r="G128" s="130">
        <v>8.8872451233150898</v>
      </c>
      <c r="H128" s="129">
        <v>10.3</v>
      </c>
      <c r="I128" s="60"/>
      <c r="J128" s="127">
        <v>9.6</v>
      </c>
      <c r="K128" s="60">
        <v>16.100000000000001</v>
      </c>
      <c r="L128" s="127">
        <v>16.100000000000001</v>
      </c>
      <c r="M128" s="60">
        <f>AVERAGE(L128,N128)</f>
        <v>12.700000000000001</v>
      </c>
      <c r="N128" s="60">
        <v>9.3000000000000007</v>
      </c>
      <c r="O128" s="60">
        <v>7.1</v>
      </c>
      <c r="P128" s="144">
        <v>10.3</v>
      </c>
      <c r="Q128" s="60">
        <v>12.7</v>
      </c>
      <c r="R128" s="60">
        <v>12.7</v>
      </c>
      <c r="S128" s="60">
        <v>11.5</v>
      </c>
      <c r="T128" s="62">
        <v>0.2</v>
      </c>
      <c r="U128" s="64">
        <v>1</v>
      </c>
      <c r="V128" s="65"/>
      <c r="W128" s="60">
        <v>0</v>
      </c>
      <c r="X128" s="64">
        <v>6</v>
      </c>
      <c r="Y128" s="64">
        <v>8</v>
      </c>
      <c r="Z128" s="66" t="s">
        <v>82</v>
      </c>
      <c r="AA128" s="67">
        <v>0</v>
      </c>
      <c r="AB128" s="104">
        <v>0</v>
      </c>
    </row>
    <row r="129" spans="1:28" ht="14.5" customHeight="1">
      <c r="A129" s="153">
        <f t="shared" si="1"/>
        <v>44685</v>
      </c>
      <c r="B129" s="60">
        <v>76.8</v>
      </c>
      <c r="C129" s="61">
        <v>29.504000000000001</v>
      </c>
      <c r="D129" s="70">
        <v>1018</v>
      </c>
      <c r="E129" s="63">
        <v>1018.5</v>
      </c>
      <c r="F129" s="79">
        <v>86.791252490511852</v>
      </c>
      <c r="G129" s="130">
        <v>10.065257358122638</v>
      </c>
      <c r="H129" s="125">
        <v>12.2</v>
      </c>
      <c r="I129" s="71">
        <v>12.2</v>
      </c>
      <c r="J129" s="131">
        <v>11.1</v>
      </c>
      <c r="K129" s="60">
        <v>17.8</v>
      </c>
      <c r="L129" s="60">
        <v>17.8</v>
      </c>
      <c r="M129" s="60">
        <f>AVERAGE(L129,N129)</f>
        <v>13.95</v>
      </c>
      <c r="N129" s="60">
        <v>10.1</v>
      </c>
      <c r="O129" s="60">
        <v>8.6</v>
      </c>
      <c r="P129" s="144">
        <v>10.4</v>
      </c>
      <c r="Q129" s="60">
        <v>13.7</v>
      </c>
      <c r="R129" s="62">
        <v>13.2</v>
      </c>
      <c r="S129" s="60">
        <v>11.7</v>
      </c>
      <c r="T129" s="62">
        <v>3.1</v>
      </c>
      <c r="U129" s="71">
        <v>1</v>
      </c>
      <c r="V129" s="65"/>
      <c r="W129" s="60">
        <v>3.5</v>
      </c>
      <c r="X129" s="71">
        <v>7</v>
      </c>
      <c r="Y129" s="71">
        <v>8</v>
      </c>
      <c r="Z129" s="66" t="s">
        <v>82</v>
      </c>
      <c r="AA129" s="67">
        <v>0</v>
      </c>
      <c r="AB129" s="104">
        <v>0</v>
      </c>
    </row>
    <row r="130" spans="1:28" ht="14.5">
      <c r="A130" s="153">
        <f t="shared" si="1"/>
        <v>44686</v>
      </c>
      <c r="B130" s="60">
        <v>77.7</v>
      </c>
      <c r="C130" s="72">
        <v>30.11</v>
      </c>
      <c r="D130" s="62">
        <v>1023</v>
      </c>
      <c r="E130" s="73">
        <v>1024</v>
      </c>
      <c r="F130" s="79">
        <v>70.835233472181287</v>
      </c>
      <c r="G130" s="130">
        <v>9.3696156740997658</v>
      </c>
      <c r="H130" s="129">
        <v>14.6</v>
      </c>
      <c r="I130" s="60">
        <v>14.8</v>
      </c>
      <c r="J130" s="127">
        <v>11.9</v>
      </c>
      <c r="K130" s="60">
        <v>19.8</v>
      </c>
      <c r="L130" s="60">
        <v>20.399999999999999</v>
      </c>
      <c r="M130" s="60">
        <f>AVERAGE(L130,N130)</f>
        <v>13.549999999999999</v>
      </c>
      <c r="N130" s="60">
        <v>6.7</v>
      </c>
      <c r="O130" s="60">
        <v>2.6</v>
      </c>
      <c r="P130" s="60">
        <v>5.7</v>
      </c>
      <c r="Q130" s="60">
        <v>13.3</v>
      </c>
      <c r="R130" s="60">
        <v>13.1</v>
      </c>
      <c r="S130" s="60">
        <v>11.9</v>
      </c>
      <c r="T130" s="62" t="s">
        <v>85</v>
      </c>
      <c r="U130" s="64">
        <v>0</v>
      </c>
      <c r="V130" s="65"/>
      <c r="W130" s="60">
        <v>8.25</v>
      </c>
      <c r="X130" s="64">
        <v>8</v>
      </c>
      <c r="Y130" s="64">
        <v>3</v>
      </c>
      <c r="Z130" s="66" t="s">
        <v>82</v>
      </c>
      <c r="AA130" s="67">
        <v>0</v>
      </c>
      <c r="AB130" s="104">
        <v>0</v>
      </c>
    </row>
    <row r="131" spans="1:28" ht="14.5" customHeight="1">
      <c r="A131" s="153">
        <f t="shared" si="1"/>
        <v>44687</v>
      </c>
      <c r="B131" s="60">
        <v>72.599999999999994</v>
      </c>
      <c r="C131" s="72">
        <v>30.141999999999999</v>
      </c>
      <c r="D131" s="62">
        <v>1024.3</v>
      </c>
      <c r="E131" s="73">
        <v>1024.9000000000001</v>
      </c>
      <c r="F131" s="79">
        <v>72.999526909843183</v>
      </c>
      <c r="G131" s="130">
        <v>9.9140092299217635</v>
      </c>
      <c r="H131" s="129">
        <v>14.7</v>
      </c>
      <c r="I131" s="60">
        <v>14.9</v>
      </c>
      <c r="J131" s="127">
        <v>12.2</v>
      </c>
      <c r="K131" s="60">
        <v>19.100000000000001</v>
      </c>
      <c r="L131" s="60">
        <v>19.3</v>
      </c>
      <c r="M131" s="60">
        <f>AVERAGE(L131,N131)</f>
        <v>14.100000000000001</v>
      </c>
      <c r="N131" s="60">
        <v>8.9</v>
      </c>
      <c r="O131" s="60">
        <v>7.1</v>
      </c>
      <c r="P131" s="60">
        <v>8.1999999999999993</v>
      </c>
      <c r="Q131" s="60">
        <v>14.8</v>
      </c>
      <c r="R131" s="60">
        <v>14.1</v>
      </c>
      <c r="S131" s="60">
        <v>12</v>
      </c>
      <c r="T131" s="62">
        <v>1.1000000000000001</v>
      </c>
      <c r="U131" s="64">
        <v>0</v>
      </c>
      <c r="V131" s="65"/>
      <c r="W131" s="60">
        <v>8</v>
      </c>
      <c r="X131" s="64">
        <v>8</v>
      </c>
      <c r="Y131" s="64">
        <v>2</v>
      </c>
      <c r="Z131" s="66" t="s">
        <v>82</v>
      </c>
      <c r="AA131" s="67">
        <v>8</v>
      </c>
      <c r="AB131" s="104">
        <v>5.6</v>
      </c>
    </row>
    <row r="132" spans="1:28" ht="14.5">
      <c r="A132" s="153">
        <f t="shared" si="1"/>
        <v>44688</v>
      </c>
      <c r="B132" s="60">
        <v>74</v>
      </c>
      <c r="C132" s="72">
        <v>30.091999999999999</v>
      </c>
      <c r="D132" s="62">
        <v>1025.3</v>
      </c>
      <c r="E132" s="73">
        <v>1025.5999999999999</v>
      </c>
      <c r="F132" s="79">
        <v>75.162397438166934</v>
      </c>
      <c r="G132" s="130">
        <v>10.447211879346053</v>
      </c>
      <c r="H132" s="129">
        <v>14.8</v>
      </c>
      <c r="I132" s="60">
        <v>15</v>
      </c>
      <c r="J132" s="127">
        <v>12.5</v>
      </c>
      <c r="K132" s="60"/>
      <c r="L132" s="60">
        <v>20</v>
      </c>
      <c r="M132" s="60">
        <f>AVERAGE(L132,N132)</f>
        <v>15.7</v>
      </c>
      <c r="N132" s="62">
        <v>11.4</v>
      </c>
      <c r="O132" s="60">
        <v>8.3000000000000007</v>
      </c>
      <c r="P132" s="60">
        <v>11.1</v>
      </c>
      <c r="Q132" s="60">
        <v>16.100000000000001</v>
      </c>
      <c r="R132" s="60">
        <v>14.5</v>
      </c>
      <c r="S132" s="60">
        <v>12</v>
      </c>
      <c r="T132" s="62" t="s">
        <v>85</v>
      </c>
      <c r="U132" s="64">
        <v>0</v>
      </c>
      <c r="V132" s="53"/>
      <c r="W132" s="60">
        <v>9.3000000000000007</v>
      </c>
      <c r="X132" s="74">
        <v>8</v>
      </c>
      <c r="Y132" s="74">
        <v>3</v>
      </c>
      <c r="Z132" s="66" t="s">
        <v>82</v>
      </c>
      <c r="AA132" s="67">
        <v>7</v>
      </c>
      <c r="AB132" s="104">
        <v>4.9000000000000004</v>
      </c>
    </row>
    <row r="133" spans="1:28" ht="14.5" customHeight="1">
      <c r="A133" s="153">
        <f t="shared" si="1"/>
        <v>44689</v>
      </c>
      <c r="B133" s="60">
        <v>72.2</v>
      </c>
      <c r="C133" s="72">
        <v>30.224</v>
      </c>
      <c r="D133" s="62">
        <v>1027.9000000000001</v>
      </c>
      <c r="E133" s="73">
        <v>1029.0999999999999</v>
      </c>
      <c r="F133" s="79">
        <v>86.265320418687324</v>
      </c>
      <c r="G133" s="130">
        <v>8.8934868314442248</v>
      </c>
      <c r="H133" s="129">
        <v>11.1</v>
      </c>
      <c r="I133" s="60">
        <v>11.5</v>
      </c>
      <c r="J133" s="127">
        <v>10</v>
      </c>
      <c r="K133" s="60">
        <v>19.7</v>
      </c>
      <c r="L133" s="60">
        <v>19.7</v>
      </c>
      <c r="M133" s="60">
        <f>AVERAGE(L133,N133)</f>
        <v>13.8</v>
      </c>
      <c r="N133" s="60">
        <v>7.9</v>
      </c>
      <c r="O133" s="60">
        <v>4.2</v>
      </c>
      <c r="P133" s="144">
        <v>8</v>
      </c>
      <c r="Q133" s="60">
        <v>15.2</v>
      </c>
      <c r="R133" s="60">
        <v>14.8</v>
      </c>
      <c r="S133" s="60">
        <v>12.1</v>
      </c>
      <c r="T133" s="60">
        <v>0</v>
      </c>
      <c r="U133" s="64">
        <v>0</v>
      </c>
      <c r="V133" s="62"/>
      <c r="W133" s="62">
        <v>9</v>
      </c>
      <c r="X133" s="64">
        <v>7</v>
      </c>
      <c r="Y133" s="64">
        <v>7</v>
      </c>
      <c r="Z133" s="66" t="s">
        <v>82</v>
      </c>
      <c r="AA133" s="67">
        <v>10</v>
      </c>
      <c r="AB133" s="104">
        <v>7</v>
      </c>
    </row>
    <row r="134" spans="1:28" ht="14.5">
      <c r="A134" s="153">
        <f t="shared" si="1"/>
        <v>44690</v>
      </c>
      <c r="B134" s="60">
        <v>71.5</v>
      </c>
      <c r="C134" s="72">
        <v>30.07</v>
      </c>
      <c r="D134" s="62">
        <v>1023</v>
      </c>
      <c r="E134" s="73">
        <v>1023</v>
      </c>
      <c r="F134" s="79">
        <v>57.501362358318318</v>
      </c>
      <c r="G134" s="130">
        <v>6.8698667720967652</v>
      </c>
      <c r="H134" s="129">
        <v>15.2</v>
      </c>
      <c r="I134" s="60">
        <v>15.2</v>
      </c>
      <c r="J134" s="127">
        <v>11.1</v>
      </c>
      <c r="K134" s="60">
        <v>22.2</v>
      </c>
      <c r="L134" s="60">
        <v>22.2</v>
      </c>
      <c r="M134" s="60">
        <f>AVERAGE(L134,N134)</f>
        <v>13.75</v>
      </c>
      <c r="N134" s="60">
        <v>5.3</v>
      </c>
      <c r="O134" s="60">
        <v>0.1</v>
      </c>
      <c r="P134" s="144">
        <v>5.4</v>
      </c>
      <c r="Q134" s="60">
        <v>15.2</v>
      </c>
      <c r="R134" s="60">
        <v>14.8</v>
      </c>
      <c r="S134" s="60">
        <v>12.4</v>
      </c>
      <c r="T134" s="62">
        <v>0.4</v>
      </c>
      <c r="U134" s="64">
        <v>0</v>
      </c>
      <c r="V134" s="75"/>
      <c r="W134" s="60">
        <v>6.8</v>
      </c>
      <c r="X134" s="64">
        <v>8</v>
      </c>
      <c r="Y134" s="64">
        <v>7</v>
      </c>
      <c r="Z134" s="66" t="s">
        <v>89</v>
      </c>
      <c r="AA134" s="67">
        <v>8</v>
      </c>
      <c r="AB134" s="104">
        <v>5.6</v>
      </c>
    </row>
    <row r="135" spans="1:28" ht="14.5" customHeight="1">
      <c r="A135" s="153">
        <f t="shared" si="1"/>
        <v>44691</v>
      </c>
      <c r="B135" s="60">
        <v>70.400000000000006</v>
      </c>
      <c r="C135" s="72">
        <v>29.8</v>
      </c>
      <c r="D135" s="62">
        <v>1015</v>
      </c>
      <c r="E135" s="73">
        <v>1015</v>
      </c>
      <c r="F135" s="79">
        <v>96.53339529220851</v>
      </c>
      <c r="G135" s="130">
        <v>13.158704453257155</v>
      </c>
      <c r="H135" s="129">
        <v>13.7</v>
      </c>
      <c r="I135" s="60">
        <v>13.9</v>
      </c>
      <c r="J135" s="127">
        <v>13.4</v>
      </c>
      <c r="K135" s="60">
        <v>19.3</v>
      </c>
      <c r="L135" s="60">
        <v>19.5</v>
      </c>
      <c r="M135" s="60">
        <f>AVERAGE(L135,N135)</f>
        <v>16.350000000000001</v>
      </c>
      <c r="N135" s="60">
        <v>13.2</v>
      </c>
      <c r="O135" s="60">
        <v>12</v>
      </c>
      <c r="P135" s="144">
        <v>13.6</v>
      </c>
      <c r="Q135" s="60">
        <v>16.399999999999999</v>
      </c>
      <c r="R135" s="60">
        <v>15</v>
      </c>
      <c r="S135" s="60">
        <v>12.6</v>
      </c>
      <c r="T135" s="60">
        <v>2.4</v>
      </c>
      <c r="U135" s="64">
        <v>1</v>
      </c>
      <c r="V135" s="75"/>
      <c r="W135" s="62">
        <v>7</v>
      </c>
      <c r="X135" s="64">
        <v>8</v>
      </c>
      <c r="Y135" s="64">
        <v>8</v>
      </c>
      <c r="Z135" s="66" t="s">
        <v>95</v>
      </c>
      <c r="AA135" s="67">
        <v>9</v>
      </c>
      <c r="AB135" s="104">
        <v>6.3000000000000007</v>
      </c>
    </row>
    <row r="136" spans="1:28" ht="14.5">
      <c r="A136" s="153">
        <f t="shared" ref="A136:A199" si="2">A135+1</f>
        <v>44692</v>
      </c>
      <c r="B136" s="60">
        <v>68.599999999999994</v>
      </c>
      <c r="C136" s="61">
        <v>29.62</v>
      </c>
      <c r="D136" s="76">
        <v>1007.7</v>
      </c>
      <c r="E136" s="63">
        <v>1007.8</v>
      </c>
      <c r="F136" s="79">
        <v>96.340192089497407</v>
      </c>
      <c r="G136" s="130">
        <v>11.535121936202678</v>
      </c>
      <c r="H136" s="129">
        <v>12.1</v>
      </c>
      <c r="I136" s="60">
        <v>12.3</v>
      </c>
      <c r="J136" s="127">
        <v>11.8</v>
      </c>
      <c r="K136" s="60">
        <v>16.899999999999999</v>
      </c>
      <c r="L136" s="60">
        <v>17.2</v>
      </c>
      <c r="M136" s="60">
        <f>AVERAGE(L136,N136)</f>
        <v>14.3</v>
      </c>
      <c r="N136" s="60">
        <v>11.4</v>
      </c>
      <c r="O136" s="60">
        <v>10.5</v>
      </c>
      <c r="P136" s="60">
        <v>11.4</v>
      </c>
      <c r="Q136" s="60">
        <v>15.6</v>
      </c>
      <c r="R136" s="60">
        <v>15.3</v>
      </c>
      <c r="S136" s="60">
        <v>12.8</v>
      </c>
      <c r="T136" s="60">
        <v>2.8</v>
      </c>
      <c r="U136" s="64">
        <v>1</v>
      </c>
      <c r="V136" s="75"/>
      <c r="W136" s="60">
        <v>3.5</v>
      </c>
      <c r="X136" s="64">
        <v>7</v>
      </c>
      <c r="Y136" s="64">
        <v>8</v>
      </c>
      <c r="Z136" s="66" t="s">
        <v>84</v>
      </c>
      <c r="AA136" s="67">
        <v>14</v>
      </c>
      <c r="AB136" s="104">
        <v>9.8000000000000007</v>
      </c>
    </row>
    <row r="137" spans="1:28" ht="14.5" customHeight="1">
      <c r="A137" s="153">
        <f t="shared" si="2"/>
        <v>44693</v>
      </c>
      <c r="B137" s="60">
        <v>69.2</v>
      </c>
      <c r="C137" s="61">
        <v>29.923999999999999</v>
      </c>
      <c r="D137" s="62">
        <v>1018.5</v>
      </c>
      <c r="E137" s="63">
        <v>1018</v>
      </c>
      <c r="F137" s="79">
        <v>61.650514043610713</v>
      </c>
      <c r="G137" s="130">
        <v>7.3224570781114924</v>
      </c>
      <c r="H137" s="129">
        <v>14.6</v>
      </c>
      <c r="I137" s="60">
        <v>14.8</v>
      </c>
      <c r="J137" s="127">
        <v>11</v>
      </c>
      <c r="K137" s="60">
        <v>17.3</v>
      </c>
      <c r="L137" s="60">
        <v>17.5</v>
      </c>
      <c r="M137" s="60">
        <f>AVERAGE(L137,N137)</f>
        <v>13.1</v>
      </c>
      <c r="N137" s="60">
        <v>8.6999999999999993</v>
      </c>
      <c r="O137" s="60">
        <v>4.4000000000000004</v>
      </c>
      <c r="P137" s="60">
        <v>7.1</v>
      </c>
      <c r="Q137" s="60">
        <v>13.7</v>
      </c>
      <c r="R137" s="60">
        <v>14.3</v>
      </c>
      <c r="S137" s="60">
        <v>12.9</v>
      </c>
      <c r="T137" s="60" t="s">
        <v>85</v>
      </c>
      <c r="U137" s="64">
        <v>1</v>
      </c>
      <c r="V137" s="60"/>
      <c r="W137" s="60">
        <v>9.8000000000000007</v>
      </c>
      <c r="X137" s="64">
        <v>8</v>
      </c>
      <c r="Y137" s="64">
        <v>3</v>
      </c>
      <c r="Z137" s="66" t="s">
        <v>82</v>
      </c>
      <c r="AA137" s="67">
        <v>13</v>
      </c>
      <c r="AB137" s="104">
        <v>9.1</v>
      </c>
    </row>
    <row r="138" spans="1:28" ht="14.5">
      <c r="A138" s="153">
        <f t="shared" si="2"/>
        <v>44694</v>
      </c>
      <c r="B138" s="60">
        <v>71.2</v>
      </c>
      <c r="C138" s="61">
        <v>29.975999999999999</v>
      </c>
      <c r="D138" s="62">
        <v>1018.8</v>
      </c>
      <c r="E138" s="63">
        <v>1019.3</v>
      </c>
      <c r="F138" s="79">
        <v>75.325627850938702</v>
      </c>
      <c r="G138" s="130">
        <v>9.4161440459021346</v>
      </c>
      <c r="H138" s="129">
        <v>13.7</v>
      </c>
      <c r="I138" s="60">
        <v>13.9</v>
      </c>
      <c r="J138" s="127">
        <v>11.5</v>
      </c>
      <c r="K138" s="60">
        <v>18.8</v>
      </c>
      <c r="L138" s="60">
        <v>19</v>
      </c>
      <c r="M138" s="60">
        <f>AVERAGE(L138,N138)</f>
        <v>14.25</v>
      </c>
      <c r="N138" s="60">
        <v>9.5</v>
      </c>
      <c r="O138" s="60">
        <v>7.6</v>
      </c>
      <c r="P138" s="60">
        <v>8.4</v>
      </c>
      <c r="Q138" s="60">
        <v>14.1</v>
      </c>
      <c r="R138" s="60">
        <v>14.5</v>
      </c>
      <c r="S138" s="60">
        <v>13</v>
      </c>
      <c r="T138" s="60" t="s">
        <v>85</v>
      </c>
      <c r="U138" s="64">
        <v>0</v>
      </c>
      <c r="V138" s="65"/>
      <c r="W138" s="60">
        <v>8.3000000000000007</v>
      </c>
      <c r="X138" s="64">
        <v>8</v>
      </c>
      <c r="Y138" s="64">
        <v>8</v>
      </c>
      <c r="Z138" s="66" t="s">
        <v>82</v>
      </c>
      <c r="AA138" s="67">
        <v>16</v>
      </c>
      <c r="AB138" s="104">
        <v>11.2</v>
      </c>
    </row>
    <row r="139" spans="1:28" ht="14.5" customHeight="1">
      <c r="A139" s="153">
        <f t="shared" si="2"/>
        <v>44695</v>
      </c>
      <c r="B139" s="60">
        <v>73.599999999999994</v>
      </c>
      <c r="C139" s="61">
        <v>29.984000000000002</v>
      </c>
      <c r="D139" s="62">
        <v>1021.1</v>
      </c>
      <c r="E139" s="63">
        <v>1021.1</v>
      </c>
      <c r="F139" s="79">
        <v>69.859907755998236</v>
      </c>
      <c r="G139" s="130">
        <v>10.217792505095963</v>
      </c>
      <c r="H139" s="129">
        <v>15.7</v>
      </c>
      <c r="I139" s="60">
        <v>15.9</v>
      </c>
      <c r="J139" s="127">
        <v>12.8</v>
      </c>
      <c r="K139" s="60">
        <v>21.4</v>
      </c>
      <c r="L139" s="60">
        <v>21.6</v>
      </c>
      <c r="M139" s="60">
        <f>AVERAGE(L139,N139)</f>
        <v>14.450000000000001</v>
      </c>
      <c r="N139" s="60">
        <v>7.3</v>
      </c>
      <c r="O139" s="60">
        <v>4.4000000000000004</v>
      </c>
      <c r="P139" s="60">
        <v>6.3</v>
      </c>
      <c r="Q139" s="60">
        <v>15.4</v>
      </c>
      <c r="R139" s="60">
        <v>14.5</v>
      </c>
      <c r="S139" s="60">
        <v>13</v>
      </c>
      <c r="T139" s="60">
        <v>1.2</v>
      </c>
      <c r="U139" s="64">
        <v>0</v>
      </c>
      <c r="V139" s="65"/>
      <c r="W139" s="60">
        <v>11.5</v>
      </c>
      <c r="X139" s="64">
        <v>8</v>
      </c>
      <c r="Y139" s="64">
        <v>2</v>
      </c>
      <c r="Z139" s="66" t="s">
        <v>82</v>
      </c>
      <c r="AA139" s="67">
        <v>5</v>
      </c>
      <c r="AB139" s="104">
        <v>3.5</v>
      </c>
    </row>
    <row r="140" spans="1:28" ht="14.5">
      <c r="A140" s="153">
        <f t="shared" si="2"/>
        <v>44696</v>
      </c>
      <c r="B140" s="85">
        <v>75.2</v>
      </c>
      <c r="C140" s="86">
        <v>29.815999999999999</v>
      </c>
      <c r="D140" s="70">
        <v>1015.8</v>
      </c>
      <c r="E140" s="87">
        <v>1015.5</v>
      </c>
      <c r="F140" s="79">
        <v>82.267855983039496</v>
      </c>
      <c r="G140" s="130">
        <v>13.176021577538744</v>
      </c>
      <c r="H140" s="142">
        <v>16.2</v>
      </c>
      <c r="I140" s="85">
        <v>16.5</v>
      </c>
      <c r="J140" s="132">
        <v>14.5</v>
      </c>
      <c r="K140" s="85">
        <v>17.399999999999999</v>
      </c>
      <c r="L140" s="85">
        <v>17.899999999999999</v>
      </c>
      <c r="M140" s="60">
        <f>AVERAGE(L140,N140)</f>
        <v>14.649999999999999</v>
      </c>
      <c r="N140" s="85">
        <v>11.4</v>
      </c>
      <c r="O140" s="85">
        <v>9.3000000000000007</v>
      </c>
      <c r="P140" s="122">
        <v>12.3</v>
      </c>
      <c r="Q140" s="85">
        <v>17.2</v>
      </c>
      <c r="R140" s="85">
        <v>15.6</v>
      </c>
      <c r="S140" s="85">
        <v>13.1</v>
      </c>
      <c r="T140" s="85">
        <v>7.1</v>
      </c>
      <c r="U140" s="89">
        <v>0</v>
      </c>
      <c r="V140" s="90"/>
      <c r="W140" s="85">
        <v>1</v>
      </c>
      <c r="X140" s="89">
        <v>8</v>
      </c>
      <c r="Y140" s="89">
        <v>7</v>
      </c>
      <c r="Z140" s="91" t="s">
        <v>89</v>
      </c>
      <c r="AA140" s="92">
        <v>6</v>
      </c>
      <c r="AB140" s="104">
        <v>4.2</v>
      </c>
    </row>
    <row r="141" spans="1:28" ht="14.5" customHeight="1">
      <c r="A141" s="153">
        <f t="shared" si="2"/>
        <v>44697</v>
      </c>
      <c r="B141" s="60">
        <v>75.400000000000006</v>
      </c>
      <c r="C141" s="61">
        <v>29.748000000000001</v>
      </c>
      <c r="D141" s="62">
        <v>1013.3</v>
      </c>
      <c r="E141" s="62">
        <v>1013</v>
      </c>
      <c r="F141" s="79">
        <v>80.837576381605629</v>
      </c>
      <c r="G141" s="130">
        <v>13.882508924717367</v>
      </c>
      <c r="H141" s="60">
        <v>17.2</v>
      </c>
      <c r="I141" s="60">
        <v>17.399999999999999</v>
      </c>
      <c r="J141" s="127">
        <v>15.3</v>
      </c>
      <c r="K141" s="85"/>
      <c r="L141" s="85">
        <v>21.3</v>
      </c>
      <c r="M141" s="60">
        <f>AVERAGE(L141,N141)</f>
        <v>17.3</v>
      </c>
      <c r="N141" s="60">
        <v>13.3</v>
      </c>
      <c r="O141" s="60">
        <v>12.6</v>
      </c>
      <c r="P141" s="144">
        <v>13.4</v>
      </c>
      <c r="Q141" s="60">
        <v>16.100000000000001</v>
      </c>
      <c r="R141" s="60">
        <v>15.5</v>
      </c>
      <c r="S141" s="60">
        <v>13.1</v>
      </c>
      <c r="T141" s="85">
        <v>0.1</v>
      </c>
      <c r="U141" s="64">
        <v>0</v>
      </c>
      <c r="V141" s="65"/>
      <c r="W141" s="85">
        <v>5</v>
      </c>
      <c r="X141" s="64">
        <v>7</v>
      </c>
      <c r="Y141" s="64">
        <v>7</v>
      </c>
      <c r="Z141" s="66" t="s">
        <v>82</v>
      </c>
      <c r="AA141" s="60">
        <v>13</v>
      </c>
      <c r="AB141" s="104">
        <v>9.1</v>
      </c>
    </row>
    <row r="142" spans="1:28" ht="14.5">
      <c r="A142" s="153">
        <f t="shared" si="2"/>
        <v>44698</v>
      </c>
      <c r="B142" s="85">
        <v>75.599999999999994</v>
      </c>
      <c r="C142" s="86">
        <v>29.936</v>
      </c>
      <c r="D142" s="70">
        <v>1018.3</v>
      </c>
      <c r="E142" s="87">
        <v>1017.7</v>
      </c>
      <c r="F142" s="79">
        <v>64.096918143207333</v>
      </c>
      <c r="G142" s="130">
        <v>12.254754993099196</v>
      </c>
      <c r="H142" s="142">
        <v>19.2</v>
      </c>
      <c r="I142" s="85"/>
      <c r="J142" s="143">
        <v>15.3</v>
      </c>
      <c r="K142" s="60"/>
      <c r="L142" s="60">
        <v>24.6</v>
      </c>
      <c r="M142" s="60">
        <f>AVERAGE(L142,N142)</f>
        <v>17.850000000000001</v>
      </c>
      <c r="N142" s="142">
        <v>11.1</v>
      </c>
      <c r="O142" s="85">
        <v>7.9</v>
      </c>
      <c r="P142" s="85">
        <v>10.4</v>
      </c>
      <c r="Q142" s="85">
        <v>16.7</v>
      </c>
      <c r="R142" s="85">
        <v>15.9</v>
      </c>
      <c r="S142" s="92">
        <v>13.5</v>
      </c>
      <c r="T142" s="60">
        <v>1.2</v>
      </c>
      <c r="U142" s="119">
        <v>0</v>
      </c>
      <c r="V142" s="120"/>
      <c r="W142" s="60">
        <v>11</v>
      </c>
      <c r="X142" s="121">
        <v>8</v>
      </c>
      <c r="Y142" s="89">
        <v>2</v>
      </c>
      <c r="Z142" s="91" t="s">
        <v>82</v>
      </c>
      <c r="AA142" s="92">
        <v>8</v>
      </c>
      <c r="AB142" s="104">
        <v>5.6</v>
      </c>
    </row>
    <row r="143" spans="1:28" ht="14.5" customHeight="1">
      <c r="A143" s="153">
        <f t="shared" si="2"/>
        <v>44699</v>
      </c>
      <c r="B143" s="60">
        <v>74.5</v>
      </c>
      <c r="C143" s="61">
        <v>29.974</v>
      </c>
      <c r="D143" s="62">
        <v>1020.2</v>
      </c>
      <c r="E143" s="62">
        <v>1020.5</v>
      </c>
      <c r="F143" s="79">
        <v>75.942653737701576</v>
      </c>
      <c r="G143" s="130">
        <v>11.569795665356782</v>
      </c>
      <c r="H143" s="85">
        <v>15.8</v>
      </c>
      <c r="I143" s="85"/>
      <c r="J143" s="132">
        <v>13.5</v>
      </c>
      <c r="K143" s="77">
        <v>20.5</v>
      </c>
      <c r="L143" s="77">
        <v>20.7</v>
      </c>
      <c r="M143" s="60">
        <f>AVERAGE(L143,N143)</f>
        <v>15.45</v>
      </c>
      <c r="N143" s="85">
        <v>10.199999999999999</v>
      </c>
      <c r="O143" s="85">
        <v>7.1</v>
      </c>
      <c r="P143" s="85">
        <v>9.4</v>
      </c>
      <c r="Q143" s="85">
        <v>16</v>
      </c>
      <c r="R143" s="85">
        <v>16.399999999999999</v>
      </c>
      <c r="S143" s="85">
        <v>13.5</v>
      </c>
      <c r="T143" s="77">
        <v>10.8</v>
      </c>
      <c r="U143" s="108">
        <v>0</v>
      </c>
      <c r="V143" s="109"/>
      <c r="W143" s="77">
        <v>8.8000000000000007</v>
      </c>
      <c r="X143" s="89">
        <v>8</v>
      </c>
      <c r="Y143" s="89">
        <v>4</v>
      </c>
      <c r="Z143" s="91" t="s">
        <v>82</v>
      </c>
      <c r="AA143" s="85">
        <v>7</v>
      </c>
      <c r="AB143" s="110">
        <v>4.9000000000000004</v>
      </c>
    </row>
    <row r="144" spans="1:28" ht="14.5">
      <c r="A144" s="153">
        <f t="shared" si="2"/>
        <v>44700</v>
      </c>
      <c r="B144" s="85">
        <v>73.7</v>
      </c>
      <c r="C144" s="86">
        <v>29.94</v>
      </c>
      <c r="D144" s="70">
        <v>1019</v>
      </c>
      <c r="E144" s="87">
        <v>1018.5</v>
      </c>
      <c r="F144" s="79">
        <v>87.654686683264487</v>
      </c>
      <c r="G144" s="133">
        <v>12.182192187410282</v>
      </c>
      <c r="H144" s="60">
        <v>14.2</v>
      </c>
      <c r="I144" s="60">
        <v>14.3</v>
      </c>
      <c r="J144" s="127">
        <v>13.1</v>
      </c>
      <c r="K144" s="102">
        <v>20.3</v>
      </c>
      <c r="L144" s="102">
        <v>20.7</v>
      </c>
      <c r="M144" s="60">
        <f>AVERAGE(L144,N144)</f>
        <v>15.899999999999999</v>
      </c>
      <c r="N144" s="60">
        <v>11.1</v>
      </c>
      <c r="O144" s="60">
        <v>8</v>
      </c>
      <c r="P144" s="60">
        <v>11.9</v>
      </c>
      <c r="Q144" s="60">
        <v>16.399999999999999</v>
      </c>
      <c r="R144" s="60">
        <v>16.399999999999999</v>
      </c>
      <c r="S144" s="60">
        <v>13.7</v>
      </c>
      <c r="T144" s="102">
        <v>0.6</v>
      </c>
      <c r="U144" s="64">
        <v>1</v>
      </c>
      <c r="V144" s="65"/>
      <c r="W144" s="60">
        <v>9.5</v>
      </c>
      <c r="X144" s="64">
        <v>8</v>
      </c>
      <c r="Y144" s="64">
        <v>4</v>
      </c>
      <c r="Z144" s="66" t="s">
        <v>82</v>
      </c>
      <c r="AA144" s="60">
        <v>0</v>
      </c>
      <c r="AB144" s="104">
        <v>0</v>
      </c>
    </row>
    <row r="145" spans="1:28" ht="14.5" customHeight="1">
      <c r="A145" s="153">
        <f t="shared" si="2"/>
        <v>44701</v>
      </c>
      <c r="B145" s="102">
        <v>72.400000000000006</v>
      </c>
      <c r="C145" s="102">
        <v>29.925999999999998</v>
      </c>
      <c r="D145" s="115">
        <v>1017.5</v>
      </c>
      <c r="E145" s="115">
        <v>1018.1</v>
      </c>
      <c r="F145" s="79">
        <v>91.423385324119792</v>
      </c>
      <c r="G145" s="137">
        <v>10.448850786052455</v>
      </c>
      <c r="H145" s="102">
        <v>11.8</v>
      </c>
      <c r="I145" s="102">
        <v>12</v>
      </c>
      <c r="J145" s="139">
        <v>11.1</v>
      </c>
      <c r="K145" s="60">
        <v>17.899999999999999</v>
      </c>
      <c r="L145" s="60">
        <v>18.2</v>
      </c>
      <c r="M145" s="60">
        <f>AVERAGE(L145,N145)</f>
        <v>14.899999999999999</v>
      </c>
      <c r="N145" s="102">
        <v>11.6</v>
      </c>
      <c r="O145" s="102">
        <v>12.2</v>
      </c>
      <c r="P145" s="102">
        <v>12.5</v>
      </c>
      <c r="Q145" s="102">
        <v>15.9</v>
      </c>
      <c r="R145" s="102">
        <v>17.100000000000001</v>
      </c>
      <c r="S145" s="102">
        <v>13.9</v>
      </c>
      <c r="T145" s="60">
        <v>1.7</v>
      </c>
      <c r="U145" s="74">
        <v>1</v>
      </c>
      <c r="V145" s="75"/>
      <c r="W145" s="60">
        <v>6</v>
      </c>
      <c r="X145" s="102">
        <v>7</v>
      </c>
      <c r="Y145" s="102">
        <v>8</v>
      </c>
      <c r="Z145" s="117" t="s">
        <v>84</v>
      </c>
      <c r="AA145" s="115">
        <v>6</v>
      </c>
      <c r="AB145" s="118">
        <v>4.2</v>
      </c>
    </row>
    <row r="146" spans="1:28" ht="14.5">
      <c r="A146" s="153">
        <f t="shared" si="2"/>
        <v>44702</v>
      </c>
      <c r="B146" s="94">
        <v>76.2</v>
      </c>
      <c r="C146" s="100">
        <v>30.042000000000002</v>
      </c>
      <c r="D146" s="94">
        <v>1021.2</v>
      </c>
      <c r="E146" s="107">
        <v>1021.3</v>
      </c>
      <c r="F146" s="116">
        <v>72.642914352850312</v>
      </c>
      <c r="G146" s="136">
        <v>9.4558413714672689</v>
      </c>
      <c r="H146" s="134">
        <v>14.3</v>
      </c>
      <c r="I146" s="94">
        <v>14.5</v>
      </c>
      <c r="J146" s="135">
        <v>11.8</v>
      </c>
      <c r="K146" s="94">
        <v>19.7</v>
      </c>
      <c r="L146" s="94">
        <v>19.7</v>
      </c>
      <c r="M146" s="60">
        <f>AVERAGE(L146,N146)</f>
        <v>14.7</v>
      </c>
      <c r="N146" s="94">
        <v>9.6999999999999993</v>
      </c>
      <c r="O146" s="94">
        <v>7.9</v>
      </c>
      <c r="P146" s="94">
        <v>8.5</v>
      </c>
      <c r="Q146" s="76">
        <v>14.9</v>
      </c>
      <c r="R146" s="94">
        <v>16.399999999999999</v>
      </c>
      <c r="S146" s="94">
        <v>14.1</v>
      </c>
      <c r="T146" s="94">
        <v>0</v>
      </c>
      <c r="U146" s="96">
        <v>1</v>
      </c>
      <c r="V146" s="111"/>
      <c r="W146" s="76">
        <v>8.5</v>
      </c>
      <c r="X146" s="112">
        <v>8</v>
      </c>
      <c r="Y146" s="112">
        <v>8</v>
      </c>
      <c r="Z146" s="113" t="s">
        <v>82</v>
      </c>
      <c r="AA146" s="107">
        <v>14</v>
      </c>
      <c r="AB146" s="114">
        <v>9.8000000000000007</v>
      </c>
    </row>
    <row r="147" spans="1:28" ht="14.5" customHeight="1">
      <c r="A147" s="153">
        <f t="shared" si="2"/>
        <v>44703</v>
      </c>
      <c r="B147" s="60">
        <v>77.099999999999994</v>
      </c>
      <c r="C147" s="61">
        <v>29.815999999999999</v>
      </c>
      <c r="D147" s="62">
        <v>1015</v>
      </c>
      <c r="E147" s="63">
        <v>1014.5</v>
      </c>
      <c r="F147" s="79">
        <v>61.272095004193602</v>
      </c>
      <c r="G147" s="138">
        <v>10.628518206323143</v>
      </c>
      <c r="H147" s="129">
        <v>18.2</v>
      </c>
      <c r="I147" s="60">
        <v>18.2</v>
      </c>
      <c r="J147" s="127">
        <v>14.1</v>
      </c>
      <c r="K147" s="60">
        <v>22.7</v>
      </c>
      <c r="L147" s="60">
        <v>22.7</v>
      </c>
      <c r="M147" s="60">
        <f>AVERAGE(L147,N147)</f>
        <v>15.899999999999999</v>
      </c>
      <c r="N147" s="60">
        <v>9.1</v>
      </c>
      <c r="O147" s="60">
        <v>5.2</v>
      </c>
      <c r="P147" s="60">
        <v>8.3000000000000007</v>
      </c>
      <c r="Q147" s="60">
        <v>16.8</v>
      </c>
      <c r="R147" s="60">
        <v>16.2</v>
      </c>
      <c r="S147" s="60">
        <v>14.2</v>
      </c>
      <c r="T147" s="60">
        <v>0</v>
      </c>
      <c r="U147" s="74">
        <v>0</v>
      </c>
      <c r="V147" s="64"/>
      <c r="W147" s="62">
        <v>9</v>
      </c>
      <c r="X147" s="74">
        <v>8</v>
      </c>
      <c r="Y147" s="74">
        <v>2</v>
      </c>
      <c r="Z147" s="66" t="s">
        <v>82</v>
      </c>
      <c r="AA147" s="67">
        <v>8</v>
      </c>
      <c r="AB147" s="104">
        <v>5.6</v>
      </c>
    </row>
    <row r="148" spans="1:28" ht="14.5">
      <c r="A148" s="153">
        <f t="shared" si="2"/>
        <v>44704</v>
      </c>
      <c r="B148" s="60">
        <v>77.599999999999994</v>
      </c>
      <c r="C148" s="61">
        <v>29.474</v>
      </c>
      <c r="D148" s="62">
        <v>1004</v>
      </c>
      <c r="E148" s="63">
        <v>1003</v>
      </c>
      <c r="F148" s="79">
        <v>74.857725013093429</v>
      </c>
      <c r="G148" s="130">
        <v>11.2558015913967</v>
      </c>
      <c r="H148" s="129">
        <v>15.7</v>
      </c>
      <c r="I148" s="60">
        <v>15.7</v>
      </c>
      <c r="J148" s="127">
        <v>13.3</v>
      </c>
      <c r="K148" s="60"/>
      <c r="L148" s="60">
        <v>18.899999999999999</v>
      </c>
      <c r="M148" s="60">
        <f>AVERAGE(L148,N148)</f>
        <v>15.899999999999999</v>
      </c>
      <c r="N148" s="60">
        <v>12.9</v>
      </c>
      <c r="O148" s="60">
        <v>10.9</v>
      </c>
      <c r="P148" s="60">
        <v>13.4</v>
      </c>
      <c r="Q148" s="60">
        <v>17.600000000000001</v>
      </c>
      <c r="R148" s="60">
        <v>17.100000000000001</v>
      </c>
      <c r="S148" s="60">
        <v>14.3</v>
      </c>
      <c r="T148" s="62">
        <v>3.3</v>
      </c>
      <c r="U148" s="74">
        <v>0</v>
      </c>
      <c r="V148" s="64"/>
      <c r="W148" s="60">
        <v>4</v>
      </c>
      <c r="X148" s="64">
        <v>8</v>
      </c>
      <c r="Y148" s="64">
        <v>7</v>
      </c>
      <c r="Z148" s="66" t="s">
        <v>82</v>
      </c>
      <c r="AA148" s="67">
        <v>6</v>
      </c>
      <c r="AB148" s="104">
        <v>4.2</v>
      </c>
    </row>
    <row r="149" spans="1:28" ht="14.5" customHeight="1">
      <c r="A149" s="153">
        <f t="shared" si="2"/>
        <v>44705</v>
      </c>
      <c r="B149" s="60">
        <v>77</v>
      </c>
      <c r="C149" s="61">
        <v>29.571999999999999</v>
      </c>
      <c r="D149" s="62">
        <v>1005.6</v>
      </c>
      <c r="E149" s="63">
        <v>1004.8</v>
      </c>
      <c r="F149" s="79">
        <v>74.415797255501261</v>
      </c>
      <c r="G149" s="130">
        <v>9.4287236411000723</v>
      </c>
      <c r="H149" s="129">
        <v>13.9</v>
      </c>
      <c r="I149" s="60"/>
      <c r="J149" s="127">
        <v>11.6</v>
      </c>
      <c r="K149" s="60">
        <v>18.2</v>
      </c>
      <c r="L149" s="60">
        <v>18.399999999999999</v>
      </c>
      <c r="M149" s="60">
        <f>AVERAGE(L149,N149)</f>
        <v>13.899999999999999</v>
      </c>
      <c r="N149" s="60">
        <v>9.4</v>
      </c>
      <c r="O149" s="60">
        <v>9.1</v>
      </c>
      <c r="P149" s="60">
        <v>10.4</v>
      </c>
      <c r="Q149" s="60">
        <v>16.399999999999999</v>
      </c>
      <c r="R149" s="60">
        <v>16.8</v>
      </c>
      <c r="S149" s="60">
        <v>14.4</v>
      </c>
      <c r="T149" s="62">
        <v>3.1</v>
      </c>
      <c r="U149" s="74">
        <v>1</v>
      </c>
      <c r="V149" s="64"/>
      <c r="W149" s="60">
        <v>8.5</v>
      </c>
      <c r="X149" s="64">
        <v>8</v>
      </c>
      <c r="Y149" s="64">
        <v>6</v>
      </c>
      <c r="Z149" s="66" t="s">
        <v>83</v>
      </c>
      <c r="AA149" s="67">
        <v>13</v>
      </c>
      <c r="AB149" s="104">
        <v>9.1</v>
      </c>
    </row>
    <row r="150" spans="1:28" ht="14.5">
      <c r="A150" s="153">
        <f t="shared" si="2"/>
        <v>44706</v>
      </c>
      <c r="B150" s="60">
        <v>76.400000000000006</v>
      </c>
      <c r="C150" s="61">
        <v>29.73</v>
      </c>
      <c r="D150" s="62">
        <v>1011</v>
      </c>
      <c r="E150" s="63">
        <v>1011</v>
      </c>
      <c r="F150" s="79">
        <v>90.514425034782178</v>
      </c>
      <c r="G150" s="130">
        <v>11.188604343360524</v>
      </c>
      <c r="H150" s="129">
        <v>12.7</v>
      </c>
      <c r="I150" s="60">
        <v>12.9</v>
      </c>
      <c r="J150" s="127">
        <v>11.9</v>
      </c>
      <c r="K150" s="60">
        <v>18.600000000000001</v>
      </c>
      <c r="L150" s="60">
        <v>18.8</v>
      </c>
      <c r="M150" s="60">
        <f>AVERAGE(L150,N150)</f>
        <v>13.850000000000001</v>
      </c>
      <c r="N150" s="60">
        <v>8.9</v>
      </c>
      <c r="O150" s="60">
        <v>6.1</v>
      </c>
      <c r="P150" s="60">
        <v>8.1</v>
      </c>
      <c r="Q150" s="60">
        <v>14.3</v>
      </c>
      <c r="R150" s="60">
        <v>16.5</v>
      </c>
      <c r="S150" s="60">
        <v>14.5</v>
      </c>
      <c r="T150" s="62">
        <v>0.1</v>
      </c>
      <c r="U150" s="74">
        <v>1</v>
      </c>
      <c r="V150" s="64"/>
      <c r="W150" s="62">
        <v>3</v>
      </c>
      <c r="X150" s="64">
        <v>8</v>
      </c>
      <c r="Y150" s="64">
        <v>7</v>
      </c>
      <c r="Z150" s="66" t="s">
        <v>82</v>
      </c>
      <c r="AA150" s="67">
        <v>19</v>
      </c>
      <c r="AB150" s="104">
        <v>13.3</v>
      </c>
    </row>
    <row r="151" spans="1:28" ht="14.5" customHeight="1">
      <c r="A151" s="153">
        <f t="shared" si="2"/>
        <v>44707</v>
      </c>
      <c r="B151" s="60">
        <v>72.400000000000006</v>
      </c>
      <c r="C151" s="61">
        <v>30.02</v>
      </c>
      <c r="D151" s="62">
        <v>1020</v>
      </c>
      <c r="E151" s="63">
        <v>1021</v>
      </c>
      <c r="F151" s="79">
        <v>80.719173840741661</v>
      </c>
      <c r="G151" s="130">
        <v>12.008143495803276</v>
      </c>
      <c r="H151" s="129">
        <v>15.3</v>
      </c>
      <c r="I151" s="60">
        <v>15.4</v>
      </c>
      <c r="J151" s="127">
        <v>13.5</v>
      </c>
      <c r="K151" s="60"/>
      <c r="L151" s="60">
        <v>20.399999999999999</v>
      </c>
      <c r="M151" s="60">
        <f>AVERAGE(L151,N151)</f>
        <v>15.5</v>
      </c>
      <c r="N151" s="60">
        <v>10.6</v>
      </c>
      <c r="O151" s="60">
        <v>8</v>
      </c>
      <c r="P151" s="60">
        <v>9.6999999999999993</v>
      </c>
      <c r="Q151" s="60">
        <v>15.6</v>
      </c>
      <c r="R151" s="60">
        <v>16</v>
      </c>
      <c r="S151" s="60">
        <v>14.5</v>
      </c>
      <c r="T151" s="60">
        <v>0</v>
      </c>
      <c r="U151" s="74">
        <v>0</v>
      </c>
      <c r="V151" s="64"/>
      <c r="W151" s="62">
        <v>3</v>
      </c>
      <c r="X151" s="64">
        <v>8</v>
      </c>
      <c r="Y151" s="64">
        <v>8</v>
      </c>
      <c r="Z151" s="66" t="s">
        <v>82</v>
      </c>
      <c r="AA151" s="67">
        <v>10</v>
      </c>
      <c r="AB151" s="104">
        <v>7</v>
      </c>
    </row>
    <row r="152" spans="1:28" ht="14.5">
      <c r="A152" s="153">
        <f t="shared" si="2"/>
        <v>44708</v>
      </c>
      <c r="B152" s="60">
        <v>76.5</v>
      </c>
      <c r="C152" s="61">
        <v>30.148</v>
      </c>
      <c r="D152" s="62">
        <v>1023.8</v>
      </c>
      <c r="E152" s="63">
        <v>1024.9000000000001</v>
      </c>
      <c r="F152" s="79">
        <v>58.644824782315062</v>
      </c>
      <c r="G152" s="130">
        <v>6.5937559732797242</v>
      </c>
      <c r="H152" s="140">
        <v>14.6</v>
      </c>
      <c r="I152" s="127"/>
      <c r="J152" s="127">
        <v>10.7</v>
      </c>
      <c r="K152" s="60">
        <v>19.600000000000001</v>
      </c>
      <c r="L152" s="60">
        <v>19.8</v>
      </c>
      <c r="M152" s="60">
        <f>AVERAGE(L152,N152)</f>
        <v>15.3</v>
      </c>
      <c r="N152" s="60">
        <v>10.8</v>
      </c>
      <c r="O152" s="60">
        <v>7.5</v>
      </c>
      <c r="P152" s="60">
        <v>10</v>
      </c>
      <c r="Q152" s="60">
        <v>16.600000000000001</v>
      </c>
      <c r="R152" s="60">
        <v>16.399999999999999</v>
      </c>
      <c r="S152" s="60">
        <v>14.7</v>
      </c>
      <c r="T152" s="60">
        <v>0</v>
      </c>
      <c r="U152" s="74">
        <v>0</v>
      </c>
      <c r="V152" s="64"/>
      <c r="W152" s="62">
        <v>13.9</v>
      </c>
      <c r="X152" s="64">
        <v>8</v>
      </c>
      <c r="Y152" s="64">
        <v>2</v>
      </c>
      <c r="Z152" s="66" t="s">
        <v>82</v>
      </c>
      <c r="AA152" s="67">
        <v>15</v>
      </c>
      <c r="AB152" s="104">
        <v>10.5</v>
      </c>
    </row>
    <row r="153" spans="1:28" ht="14.5" customHeight="1">
      <c r="A153" s="153">
        <f t="shared" si="2"/>
        <v>44709</v>
      </c>
      <c r="B153" s="60">
        <v>73.7</v>
      </c>
      <c r="C153" s="61">
        <v>30.132000000000001</v>
      </c>
      <c r="D153" s="62">
        <v>1024.7</v>
      </c>
      <c r="E153" s="63">
        <v>1025.8</v>
      </c>
      <c r="F153" s="79">
        <v>66.308355549171637</v>
      </c>
      <c r="G153" s="130">
        <v>7.1535939770443164</v>
      </c>
      <c r="H153" s="129">
        <v>13.3</v>
      </c>
      <c r="I153" s="60">
        <v>13.5</v>
      </c>
      <c r="J153" s="127">
        <v>10.3</v>
      </c>
      <c r="K153" s="60">
        <v>18.899999999999999</v>
      </c>
      <c r="L153" s="60">
        <v>19.2</v>
      </c>
      <c r="M153" s="60">
        <f>AVERAGE(L153,N153)</f>
        <v>13.3</v>
      </c>
      <c r="N153" s="60">
        <v>7.4</v>
      </c>
      <c r="O153" s="60">
        <v>2.4</v>
      </c>
      <c r="P153" s="60">
        <v>7.3</v>
      </c>
      <c r="Q153" s="60">
        <v>17.2</v>
      </c>
      <c r="R153" s="60">
        <v>16.5</v>
      </c>
      <c r="S153" s="60">
        <v>14.5</v>
      </c>
      <c r="T153" s="60">
        <v>0</v>
      </c>
      <c r="U153" s="74">
        <v>0</v>
      </c>
      <c r="V153" s="64"/>
      <c r="W153" s="62">
        <v>12</v>
      </c>
      <c r="X153" s="64">
        <v>8</v>
      </c>
      <c r="Y153" s="64">
        <v>4</v>
      </c>
      <c r="Z153" s="66" t="s">
        <v>82</v>
      </c>
      <c r="AA153" s="67">
        <v>8</v>
      </c>
      <c r="AB153" s="104">
        <v>5.6</v>
      </c>
    </row>
    <row r="154" spans="1:28" ht="14.5">
      <c r="A154" s="153">
        <f t="shared" si="2"/>
        <v>44710</v>
      </c>
      <c r="B154" s="60"/>
      <c r="C154" s="61"/>
      <c r="D154" s="62">
        <v>1018.5</v>
      </c>
      <c r="E154" s="63">
        <v>1020</v>
      </c>
      <c r="F154" s="79">
        <v>54.303045241523286</v>
      </c>
      <c r="G154" s="130">
        <v>5.8527856168895669</v>
      </c>
      <c r="H154" s="129">
        <v>15</v>
      </c>
      <c r="I154" s="60">
        <v>15.2</v>
      </c>
      <c r="J154" s="127">
        <v>10.6</v>
      </c>
      <c r="K154" s="60">
        <v>15.9</v>
      </c>
      <c r="L154" s="60">
        <v>16.2</v>
      </c>
      <c r="M154" s="60">
        <f>AVERAGE(L154,N154)</f>
        <v>12</v>
      </c>
      <c r="N154" s="60">
        <v>7.8</v>
      </c>
      <c r="O154" s="60">
        <v>4.5999999999999996</v>
      </c>
      <c r="P154" s="60">
        <v>8.6</v>
      </c>
      <c r="Q154" s="60">
        <v>19.7</v>
      </c>
      <c r="R154" s="60">
        <v>16.3</v>
      </c>
      <c r="S154" s="60">
        <v>14.6</v>
      </c>
      <c r="T154" s="60">
        <v>0</v>
      </c>
      <c r="U154" s="74">
        <v>0</v>
      </c>
      <c r="V154" s="64"/>
      <c r="W154" s="62">
        <v>5</v>
      </c>
      <c r="X154" s="64">
        <v>8</v>
      </c>
      <c r="Y154" s="64">
        <v>6</v>
      </c>
      <c r="Z154" s="66" t="s">
        <v>89</v>
      </c>
      <c r="AA154" s="67">
        <v>5</v>
      </c>
      <c r="AB154" s="104">
        <v>3.5</v>
      </c>
    </row>
    <row r="155" spans="1:28" ht="14.5" customHeight="1">
      <c r="A155" s="153">
        <f t="shared" si="2"/>
        <v>44711</v>
      </c>
      <c r="B155" s="85">
        <v>74.3</v>
      </c>
      <c r="C155" s="86">
        <v>29.776</v>
      </c>
      <c r="D155" s="70">
        <v>1013</v>
      </c>
      <c r="E155" s="87">
        <v>1013</v>
      </c>
      <c r="F155" s="88">
        <v>69.329894315489</v>
      </c>
      <c r="G155" s="123">
        <v>7.6144195294436372</v>
      </c>
      <c r="H155" s="142">
        <v>13.1</v>
      </c>
      <c r="I155" s="85">
        <v>13.2</v>
      </c>
      <c r="J155" s="132">
        <v>10.4</v>
      </c>
      <c r="K155" s="85"/>
      <c r="L155" s="85">
        <v>16.600000000000001</v>
      </c>
      <c r="M155" s="60">
        <f>AVERAGE(L155,N155)</f>
        <v>12.350000000000001</v>
      </c>
      <c r="N155" s="85">
        <v>8.1</v>
      </c>
      <c r="O155" s="85">
        <v>4.0999999999999996</v>
      </c>
      <c r="P155" s="85">
        <v>9.9</v>
      </c>
      <c r="Q155" s="85">
        <v>16.399999999999999</v>
      </c>
      <c r="R155" s="85">
        <v>16</v>
      </c>
      <c r="S155" s="85">
        <v>14.7</v>
      </c>
      <c r="T155" s="85">
        <v>1</v>
      </c>
      <c r="U155" s="124">
        <v>0</v>
      </c>
      <c r="V155" s="89"/>
      <c r="W155" s="70">
        <v>3.5</v>
      </c>
      <c r="X155" s="89">
        <v>8</v>
      </c>
      <c r="Y155" s="89">
        <v>7</v>
      </c>
      <c r="Z155" s="91" t="s">
        <v>89</v>
      </c>
      <c r="AA155" s="92">
        <v>7</v>
      </c>
      <c r="AB155" s="110">
        <v>4.9000000000000004</v>
      </c>
    </row>
    <row r="156" spans="1:28" ht="14.5">
      <c r="A156" s="153">
        <f t="shared" si="2"/>
        <v>44712</v>
      </c>
      <c r="B156" s="60">
        <v>70.2</v>
      </c>
      <c r="C156" s="61">
        <v>29.728000000000002</v>
      </c>
      <c r="D156" s="62">
        <v>1011.2</v>
      </c>
      <c r="E156" s="62">
        <v>1010.9</v>
      </c>
      <c r="F156" s="88">
        <v>75.336858665620483</v>
      </c>
      <c r="G156" s="123">
        <v>8.1611769619778318</v>
      </c>
      <c r="H156" s="60">
        <v>12.4</v>
      </c>
      <c r="I156" s="60"/>
      <c r="J156" s="127">
        <v>10.3</v>
      </c>
      <c r="K156" s="60">
        <v>16.8</v>
      </c>
      <c r="L156" s="60">
        <v>16.8</v>
      </c>
      <c r="M156" s="60">
        <f>AVERAGE(L156,N156)</f>
        <v>12.350000000000001</v>
      </c>
      <c r="N156" s="60">
        <v>7.9</v>
      </c>
      <c r="O156" s="60">
        <v>4.5</v>
      </c>
      <c r="P156" s="60">
        <v>7.8</v>
      </c>
      <c r="Q156" s="60">
        <v>15.1</v>
      </c>
      <c r="R156" s="60">
        <v>15.8</v>
      </c>
      <c r="S156" s="60">
        <v>14.7</v>
      </c>
      <c r="T156" s="60">
        <v>1.7</v>
      </c>
      <c r="U156" s="74">
        <v>1</v>
      </c>
      <c r="V156" s="64"/>
      <c r="W156" s="62">
        <v>5.3</v>
      </c>
      <c r="X156" s="64">
        <v>8</v>
      </c>
      <c r="Y156" s="64">
        <v>8</v>
      </c>
      <c r="Z156" s="66" t="s">
        <v>82</v>
      </c>
      <c r="AA156" s="60">
        <v>11</v>
      </c>
      <c r="AB156" s="110">
        <v>7.7</v>
      </c>
    </row>
    <row r="157" spans="1:28" ht="14.5" customHeight="1">
      <c r="A157" s="153">
        <f t="shared" si="2"/>
        <v>44713</v>
      </c>
      <c r="B157" s="102">
        <v>72.400000000000006</v>
      </c>
      <c r="C157" s="102">
        <v>29.864000000000001</v>
      </c>
      <c r="D157" s="105">
        <v>1016</v>
      </c>
      <c r="E157" s="105">
        <v>1016</v>
      </c>
      <c r="F157" s="103">
        <v>76.567951502719239</v>
      </c>
      <c r="G157" s="130">
        <v>9.8533352518061488</v>
      </c>
      <c r="H157" s="129">
        <v>13.9</v>
      </c>
      <c r="I157" s="60">
        <v>13.9</v>
      </c>
      <c r="J157" s="127">
        <v>11.8</v>
      </c>
      <c r="K157" s="60">
        <v>19.100000000000001</v>
      </c>
      <c r="L157" s="60">
        <v>19.100000000000001</v>
      </c>
      <c r="M157" s="60">
        <f>AVERAGE(L157,N157)</f>
        <v>13.350000000000001</v>
      </c>
      <c r="N157" s="60">
        <v>7.6</v>
      </c>
      <c r="O157" s="60">
        <v>4.4000000000000004</v>
      </c>
      <c r="P157" s="60">
        <v>7.6</v>
      </c>
      <c r="Q157" s="60">
        <v>15.6</v>
      </c>
      <c r="R157" s="60">
        <v>15.6</v>
      </c>
      <c r="S157" s="60">
        <v>14.7</v>
      </c>
      <c r="T157" s="62" t="s">
        <v>85</v>
      </c>
      <c r="U157" s="64">
        <v>1</v>
      </c>
      <c r="V157" s="65"/>
      <c r="W157" s="60">
        <v>6.3</v>
      </c>
      <c r="X157" s="64">
        <v>8</v>
      </c>
      <c r="Y157" s="64">
        <v>7</v>
      </c>
      <c r="Z157" s="66" t="s">
        <v>82</v>
      </c>
      <c r="AA157" s="67">
        <v>7</v>
      </c>
      <c r="AB157" s="104">
        <v>4.9000000000000004</v>
      </c>
    </row>
    <row r="158" spans="1:28" ht="14.5">
      <c r="A158" s="153">
        <f t="shared" si="2"/>
        <v>44714</v>
      </c>
      <c r="B158" s="94">
        <v>71.099999999999994</v>
      </c>
      <c r="C158" s="100">
        <v>29.988</v>
      </c>
      <c r="D158" s="76">
        <v>1020</v>
      </c>
      <c r="E158" s="101">
        <v>1020</v>
      </c>
      <c r="F158" s="79">
        <v>66.555481071828765</v>
      </c>
      <c r="G158" s="130">
        <v>10.066482918726061</v>
      </c>
      <c r="H158" s="129">
        <v>16.3</v>
      </c>
      <c r="I158" s="60">
        <v>16.399999999999999</v>
      </c>
      <c r="J158" s="127">
        <v>13</v>
      </c>
      <c r="K158" s="60">
        <v>20.7</v>
      </c>
      <c r="L158" s="60">
        <v>21.1</v>
      </c>
      <c r="M158" s="60">
        <f>AVERAGE(L158,N158)</f>
        <v>13.55</v>
      </c>
      <c r="N158" s="60">
        <v>6</v>
      </c>
      <c r="O158" s="60">
        <v>3</v>
      </c>
      <c r="P158" s="60">
        <v>6.1</v>
      </c>
      <c r="Q158" s="60">
        <v>15.9</v>
      </c>
      <c r="R158" s="60">
        <v>15.7</v>
      </c>
      <c r="S158" s="60">
        <v>14.7</v>
      </c>
      <c r="T158" s="62">
        <v>0</v>
      </c>
      <c r="U158" s="64">
        <v>1</v>
      </c>
      <c r="V158" s="65"/>
      <c r="W158" s="62">
        <v>11.5</v>
      </c>
      <c r="X158" s="64">
        <v>8</v>
      </c>
      <c r="Y158" s="64">
        <v>2</v>
      </c>
      <c r="Z158" s="66" t="s">
        <v>82</v>
      </c>
      <c r="AA158" s="67">
        <v>5</v>
      </c>
      <c r="AB158" s="104">
        <v>3.5</v>
      </c>
    </row>
    <row r="159" spans="1:28" ht="14.5" customHeight="1">
      <c r="A159" s="153">
        <f t="shared" si="2"/>
        <v>44715</v>
      </c>
      <c r="B159" s="60">
        <v>74</v>
      </c>
      <c r="C159" s="61">
        <v>29.911999999999999</v>
      </c>
      <c r="D159" s="62">
        <v>1017.3</v>
      </c>
      <c r="E159" s="63">
        <v>1017.3</v>
      </c>
      <c r="F159" s="79">
        <v>69.974602553735281</v>
      </c>
      <c r="G159" s="130">
        <v>12.350290914129525</v>
      </c>
      <c r="H159" s="129">
        <v>17.899999999999999</v>
      </c>
      <c r="I159" s="60">
        <v>18.100000000000001</v>
      </c>
      <c r="J159" s="127">
        <v>14.8</v>
      </c>
      <c r="K159" s="60">
        <v>22.2</v>
      </c>
      <c r="L159" s="127">
        <v>22.5</v>
      </c>
      <c r="M159" s="60">
        <f>AVERAGE(L159,N159)</f>
        <v>16.5</v>
      </c>
      <c r="N159" s="60">
        <v>10.5</v>
      </c>
      <c r="O159" s="60">
        <v>8.9</v>
      </c>
      <c r="P159" s="60">
        <v>11.3</v>
      </c>
      <c r="Q159" s="60">
        <v>18.5</v>
      </c>
      <c r="R159" s="60">
        <v>16.399999999999999</v>
      </c>
      <c r="S159" s="60">
        <v>14.8</v>
      </c>
      <c r="T159" s="62">
        <v>1.8</v>
      </c>
      <c r="U159" s="64">
        <v>1</v>
      </c>
      <c r="V159" s="65"/>
      <c r="W159" s="60">
        <v>4.5</v>
      </c>
      <c r="X159" s="64">
        <v>8</v>
      </c>
      <c r="Y159" s="64">
        <v>4</v>
      </c>
      <c r="Z159" s="66" t="s">
        <v>82</v>
      </c>
      <c r="AA159" s="67">
        <v>6</v>
      </c>
      <c r="AB159" s="104">
        <v>4.2</v>
      </c>
    </row>
    <row r="160" spans="1:28" ht="14.5">
      <c r="A160" s="153">
        <f t="shared" si="2"/>
        <v>44716</v>
      </c>
      <c r="B160" s="60">
        <v>73.400000000000006</v>
      </c>
      <c r="C160" s="61">
        <v>30.042000000000002</v>
      </c>
      <c r="D160" s="70">
        <v>1020.2</v>
      </c>
      <c r="E160" s="63">
        <v>1021.1</v>
      </c>
      <c r="F160" s="79">
        <v>84.382772956145232</v>
      </c>
      <c r="G160" s="130">
        <v>9.5474010110026022</v>
      </c>
      <c r="H160" s="125">
        <v>12.1</v>
      </c>
      <c r="I160" s="71">
        <v>12.3</v>
      </c>
      <c r="J160" s="131">
        <v>10.8</v>
      </c>
      <c r="K160" s="60"/>
      <c r="L160" s="60">
        <v>19.399999999999999</v>
      </c>
      <c r="M160" s="60">
        <f>AVERAGE(L160,N160)</f>
        <v>15.149999999999999</v>
      </c>
      <c r="N160" s="60">
        <v>10.9</v>
      </c>
      <c r="O160" s="60">
        <v>10.6</v>
      </c>
      <c r="P160" s="60">
        <v>11.5</v>
      </c>
      <c r="Q160" s="60">
        <v>16.600000000000001</v>
      </c>
      <c r="R160" s="62">
        <v>16.5</v>
      </c>
      <c r="S160" s="60">
        <v>14.7</v>
      </c>
      <c r="T160" s="62">
        <v>19.2</v>
      </c>
      <c r="U160" s="71">
        <v>1</v>
      </c>
      <c r="V160" s="65"/>
      <c r="W160" s="60">
        <v>4.75</v>
      </c>
      <c r="X160" s="71">
        <v>7</v>
      </c>
      <c r="Y160" s="71">
        <v>8</v>
      </c>
      <c r="Z160" s="66" t="s">
        <v>82</v>
      </c>
      <c r="AA160" s="67">
        <v>5</v>
      </c>
      <c r="AB160" s="104">
        <v>3.5</v>
      </c>
    </row>
    <row r="161" spans="1:28" ht="14.5" customHeight="1">
      <c r="A161" s="153">
        <f t="shared" si="2"/>
        <v>44717</v>
      </c>
      <c r="B161" s="60">
        <v>71.2</v>
      </c>
      <c r="C161" s="72">
        <v>29.884</v>
      </c>
      <c r="D161" s="62">
        <v>1015.1</v>
      </c>
      <c r="E161" s="73">
        <v>1016.2</v>
      </c>
      <c r="F161" s="79">
        <v>98.736879675050261</v>
      </c>
      <c r="G161" s="130">
        <v>11.008487202726402</v>
      </c>
      <c r="H161" s="129">
        <v>11.2</v>
      </c>
      <c r="I161" s="60"/>
      <c r="J161" s="127">
        <v>11.1</v>
      </c>
      <c r="K161" s="60"/>
      <c r="L161" s="60">
        <v>13.8</v>
      </c>
      <c r="M161" s="60">
        <f>AVERAGE(L161,N161)</f>
        <v>11.65</v>
      </c>
      <c r="N161" s="60">
        <v>9.5</v>
      </c>
      <c r="O161" s="60">
        <v>10</v>
      </c>
      <c r="P161" s="60">
        <v>10.9</v>
      </c>
      <c r="Q161" s="60">
        <v>14.9</v>
      </c>
      <c r="R161" s="60">
        <v>16.5</v>
      </c>
      <c r="S161" s="60">
        <v>14.8</v>
      </c>
      <c r="T161" s="62">
        <v>8.6</v>
      </c>
      <c r="U161" s="64">
        <v>1</v>
      </c>
      <c r="V161" s="65"/>
      <c r="W161" s="60">
        <v>0</v>
      </c>
      <c r="X161" s="64">
        <v>7</v>
      </c>
      <c r="Y161" s="64">
        <v>8</v>
      </c>
      <c r="Z161" s="66" t="s">
        <v>82</v>
      </c>
      <c r="AA161" s="67">
        <v>10</v>
      </c>
      <c r="AB161" s="104">
        <v>7</v>
      </c>
    </row>
    <row r="162" spans="1:28" ht="14.5">
      <c r="A162" s="153">
        <f t="shared" si="2"/>
        <v>44718</v>
      </c>
      <c r="B162" s="60"/>
      <c r="C162" s="72">
        <v>29.788</v>
      </c>
      <c r="D162" s="62">
        <v>1014.2</v>
      </c>
      <c r="E162" s="73">
        <v>1014.7</v>
      </c>
      <c r="F162" s="79">
        <v>95.17816188436656</v>
      </c>
      <c r="G162" s="130">
        <v>11.650053625858499</v>
      </c>
      <c r="H162" s="129">
        <v>12.4</v>
      </c>
      <c r="I162" s="60"/>
      <c r="J162" s="127">
        <v>12</v>
      </c>
      <c r="K162" s="60"/>
      <c r="L162" s="60">
        <v>18.2</v>
      </c>
      <c r="M162" s="60">
        <f>AVERAGE(L162,N162)</f>
        <v>14.35</v>
      </c>
      <c r="N162" s="60">
        <v>10.5</v>
      </c>
      <c r="O162" s="60">
        <v>11.3</v>
      </c>
      <c r="P162" s="60">
        <v>11.5</v>
      </c>
      <c r="Q162" s="60">
        <v>14.6</v>
      </c>
      <c r="R162" s="60">
        <v>15.7</v>
      </c>
      <c r="S162" s="60">
        <v>14.8</v>
      </c>
      <c r="T162" s="62">
        <v>0.3</v>
      </c>
      <c r="U162" s="64">
        <v>1</v>
      </c>
      <c r="V162" s="65"/>
      <c r="W162" s="60">
        <v>0.5</v>
      </c>
      <c r="X162" s="64">
        <v>8</v>
      </c>
      <c r="Y162" s="64">
        <v>8</v>
      </c>
      <c r="Z162" s="66" t="s">
        <v>82</v>
      </c>
      <c r="AA162" s="67">
        <v>6</v>
      </c>
      <c r="AB162" s="104">
        <v>4.2</v>
      </c>
    </row>
    <row r="163" spans="1:28" ht="14.5" customHeight="1">
      <c r="A163" s="153">
        <f t="shared" si="2"/>
        <v>44719</v>
      </c>
      <c r="B163" s="60">
        <v>73.8</v>
      </c>
      <c r="C163" s="72">
        <v>29.774000000000001</v>
      </c>
      <c r="D163" s="62">
        <v>1012.8</v>
      </c>
      <c r="E163" s="73">
        <v>1012.2</v>
      </c>
      <c r="F163" s="79">
        <v>76.206586173754872</v>
      </c>
      <c r="G163" s="130">
        <v>13.26775549310646</v>
      </c>
      <c r="H163" s="129">
        <v>17.5</v>
      </c>
      <c r="I163" s="60"/>
      <c r="J163" s="127">
        <v>15.1</v>
      </c>
      <c r="K163" s="60">
        <v>22</v>
      </c>
      <c r="L163" s="60">
        <v>22</v>
      </c>
      <c r="M163" s="60">
        <f>AVERAGE(L163,N163)</f>
        <v>17.05</v>
      </c>
      <c r="N163" s="62">
        <v>12.1</v>
      </c>
      <c r="O163" s="60">
        <v>7</v>
      </c>
      <c r="P163" s="60">
        <v>10.6</v>
      </c>
      <c r="Q163" s="60">
        <v>16.8</v>
      </c>
      <c r="R163" s="60">
        <v>16.3</v>
      </c>
      <c r="S163" s="60">
        <v>14.9</v>
      </c>
      <c r="T163" s="62">
        <v>0.5</v>
      </c>
      <c r="U163" s="64">
        <v>1</v>
      </c>
      <c r="V163" s="53"/>
      <c r="W163" s="60">
        <v>8.3000000000000007</v>
      </c>
      <c r="X163" s="74">
        <v>8</v>
      </c>
      <c r="Y163" s="74">
        <v>4</v>
      </c>
      <c r="Z163" s="66" t="s">
        <v>82</v>
      </c>
      <c r="AA163" s="67">
        <v>4</v>
      </c>
      <c r="AB163" s="104">
        <v>2.8</v>
      </c>
    </row>
    <row r="164" spans="1:28" ht="14.5">
      <c r="A164" s="153">
        <f t="shared" si="2"/>
        <v>44720</v>
      </c>
      <c r="B164" s="60">
        <v>72.3</v>
      </c>
      <c r="C164" s="72">
        <v>29.506</v>
      </c>
      <c r="D164" s="62">
        <v>1005</v>
      </c>
      <c r="E164" s="73">
        <v>1004</v>
      </c>
      <c r="F164" s="79">
        <v>69.524284462630661</v>
      </c>
      <c r="G164" s="130">
        <v>11.773458001145013</v>
      </c>
      <c r="H164" s="129">
        <v>17.399999999999999</v>
      </c>
      <c r="I164" s="60">
        <v>17.399999999999999</v>
      </c>
      <c r="J164" s="127">
        <v>14.3</v>
      </c>
      <c r="K164" s="60">
        <v>21.3</v>
      </c>
      <c r="L164" s="60">
        <v>21.3</v>
      </c>
      <c r="M164" s="60">
        <f>AVERAGE(L164,N164)</f>
        <v>17.399999999999999</v>
      </c>
      <c r="N164" s="60">
        <v>13.5</v>
      </c>
      <c r="O164" s="60">
        <v>12.7</v>
      </c>
      <c r="P164" s="60">
        <v>13.5</v>
      </c>
      <c r="Q164" s="60">
        <v>17.7</v>
      </c>
      <c r="R164" s="60">
        <v>17.2</v>
      </c>
      <c r="S164" s="60">
        <v>14.8</v>
      </c>
      <c r="T164" s="60">
        <v>2.2999999999999998</v>
      </c>
      <c r="U164" s="64">
        <v>1</v>
      </c>
      <c r="V164" s="62"/>
      <c r="W164" s="62">
        <v>11</v>
      </c>
      <c r="X164" s="64">
        <v>8</v>
      </c>
      <c r="Y164" s="64">
        <v>4</v>
      </c>
      <c r="Z164" s="66" t="s">
        <v>88</v>
      </c>
      <c r="AA164" s="67">
        <v>15</v>
      </c>
      <c r="AB164" s="104">
        <v>10.5</v>
      </c>
    </row>
    <row r="165" spans="1:28" ht="14.5" customHeight="1">
      <c r="A165" s="153">
        <f t="shared" si="2"/>
        <v>44721</v>
      </c>
      <c r="B165" s="60">
        <v>72.7</v>
      </c>
      <c r="C165" s="72">
        <v>29.832000000000001</v>
      </c>
      <c r="D165" s="62">
        <v>1015</v>
      </c>
      <c r="E165" s="73">
        <v>1015</v>
      </c>
      <c r="F165" s="79">
        <v>71.225374399481112</v>
      </c>
      <c r="G165" s="130">
        <v>11.948069835311973</v>
      </c>
      <c r="H165" s="129">
        <v>17.2</v>
      </c>
      <c r="I165" s="60">
        <v>17.2</v>
      </c>
      <c r="J165" s="127">
        <v>14.3</v>
      </c>
      <c r="K165" s="60"/>
      <c r="L165" s="60">
        <v>19.2</v>
      </c>
      <c r="M165" s="60">
        <f>AVERAGE(L165,N165)</f>
        <v>14.85</v>
      </c>
      <c r="N165" s="60">
        <v>10.5</v>
      </c>
      <c r="O165" s="60">
        <v>8.1999999999999993</v>
      </c>
      <c r="P165" s="60">
        <v>10</v>
      </c>
      <c r="Q165" s="60">
        <v>17.8</v>
      </c>
      <c r="R165" s="60">
        <v>17.3</v>
      </c>
      <c r="S165" s="60">
        <v>14.9</v>
      </c>
      <c r="T165" s="62">
        <v>0.5</v>
      </c>
      <c r="U165" s="64">
        <v>1</v>
      </c>
      <c r="V165" s="75"/>
      <c r="W165" s="60">
        <v>3.8</v>
      </c>
      <c r="X165" s="64">
        <v>8</v>
      </c>
      <c r="Y165" s="64">
        <v>8</v>
      </c>
      <c r="Z165" s="66" t="s">
        <v>82</v>
      </c>
      <c r="AA165" s="67">
        <v>10</v>
      </c>
      <c r="AB165" s="104">
        <v>7</v>
      </c>
    </row>
    <row r="166" spans="1:28" ht="14.5">
      <c r="A166" s="153">
        <f t="shared" si="2"/>
        <v>44722</v>
      </c>
      <c r="B166" s="60"/>
      <c r="C166" s="72">
        <v>29.893999999999998</v>
      </c>
      <c r="D166" s="62">
        <v>1018.2</v>
      </c>
      <c r="E166" s="73">
        <v>1018.2</v>
      </c>
      <c r="F166" s="79">
        <v>72.503868509604487</v>
      </c>
      <c r="G166" s="130">
        <v>12.603016544462569</v>
      </c>
      <c r="H166" s="129">
        <v>17.600000000000001</v>
      </c>
      <c r="I166" s="60"/>
      <c r="J166" s="127">
        <v>14.8</v>
      </c>
      <c r="K166" s="60">
        <v>22.6</v>
      </c>
      <c r="L166" s="60">
        <v>22.9</v>
      </c>
      <c r="M166" s="60">
        <f>AVERAGE(L166,N166)</f>
        <v>17.7</v>
      </c>
      <c r="N166" s="60">
        <v>12.5</v>
      </c>
      <c r="O166" s="60">
        <v>9.5</v>
      </c>
      <c r="P166" s="60">
        <v>11.1</v>
      </c>
      <c r="Q166" s="60">
        <v>17.600000000000001</v>
      </c>
      <c r="R166" s="60">
        <v>17.2</v>
      </c>
      <c r="S166" s="60">
        <v>15</v>
      </c>
      <c r="T166" s="60">
        <v>0</v>
      </c>
      <c r="U166" s="64">
        <v>0</v>
      </c>
      <c r="V166" s="75"/>
      <c r="W166" s="62">
        <v>12.5</v>
      </c>
      <c r="X166" s="64">
        <v>8</v>
      </c>
      <c r="Y166" s="64">
        <v>5</v>
      </c>
      <c r="Z166" s="66" t="s">
        <v>82</v>
      </c>
      <c r="AA166" s="67">
        <v>12</v>
      </c>
      <c r="AB166" s="104">
        <v>8.4</v>
      </c>
    </row>
    <row r="167" spans="1:28" ht="14.5" customHeight="1">
      <c r="A167" s="153">
        <f t="shared" si="2"/>
        <v>44723</v>
      </c>
      <c r="B167" s="60">
        <v>76.099999999999994</v>
      </c>
      <c r="C167" s="61">
        <v>30.032</v>
      </c>
      <c r="D167" s="76">
        <v>1020.1</v>
      </c>
      <c r="E167" s="63">
        <v>1021.1</v>
      </c>
      <c r="F167" s="79">
        <v>66.736550191942868</v>
      </c>
      <c r="G167" s="130">
        <v>11.155166087733834</v>
      </c>
      <c r="H167" s="129">
        <v>17.399999999999999</v>
      </c>
      <c r="I167" s="60">
        <v>17.399999999999999</v>
      </c>
      <c r="J167" s="127">
        <v>14</v>
      </c>
      <c r="K167" s="60">
        <v>21.6</v>
      </c>
      <c r="L167" s="60">
        <v>21.8</v>
      </c>
      <c r="M167" s="60">
        <f>AVERAGE(L167,N167)</f>
        <v>16.55</v>
      </c>
      <c r="N167" s="60">
        <v>11.3</v>
      </c>
      <c r="O167" s="60">
        <v>8.9</v>
      </c>
      <c r="P167" s="60">
        <v>10.6</v>
      </c>
      <c r="Q167" s="60">
        <v>18</v>
      </c>
      <c r="R167" s="60">
        <v>17.899999999999999</v>
      </c>
      <c r="S167" s="60">
        <v>15.2</v>
      </c>
      <c r="T167" s="60">
        <v>0</v>
      </c>
      <c r="U167" s="64">
        <v>0</v>
      </c>
      <c r="V167" s="75"/>
      <c r="W167" s="60">
        <v>14.5</v>
      </c>
      <c r="X167" s="64">
        <v>8</v>
      </c>
      <c r="Y167" s="64">
        <v>5</v>
      </c>
      <c r="Z167" s="66" t="s">
        <v>82</v>
      </c>
      <c r="AA167" s="67">
        <v>13</v>
      </c>
      <c r="AB167" s="104">
        <v>9.1</v>
      </c>
    </row>
    <row r="168" spans="1:28" ht="14.5">
      <c r="A168" s="153">
        <f t="shared" si="2"/>
        <v>44724</v>
      </c>
      <c r="B168" s="60">
        <v>76.599999999999994</v>
      </c>
      <c r="C168" s="61">
        <v>30.074000000000002</v>
      </c>
      <c r="D168" s="62">
        <v>1023.3</v>
      </c>
      <c r="E168" s="63">
        <v>1023.8</v>
      </c>
      <c r="F168" s="79">
        <v>63.913232818944621</v>
      </c>
      <c r="G168" s="130">
        <v>9.6521845578600338</v>
      </c>
      <c r="H168" s="129">
        <v>16.5</v>
      </c>
      <c r="I168" s="60">
        <v>16.7</v>
      </c>
      <c r="J168" s="127">
        <v>12.9</v>
      </c>
      <c r="K168" s="60">
        <v>20.9</v>
      </c>
      <c r="L168" s="60">
        <v>20.9</v>
      </c>
      <c r="M168" s="60">
        <f>AVERAGE(L168,N168)</f>
        <v>15.85</v>
      </c>
      <c r="N168" s="60">
        <v>10.8</v>
      </c>
      <c r="O168" s="60">
        <v>8.5</v>
      </c>
      <c r="P168" s="60">
        <v>10.4</v>
      </c>
      <c r="Q168" s="60">
        <v>18.3</v>
      </c>
      <c r="R168" s="60">
        <v>17.899999999999999</v>
      </c>
      <c r="S168" s="60">
        <v>15.3</v>
      </c>
      <c r="T168" s="60">
        <v>0</v>
      </c>
      <c r="U168" s="64">
        <v>0</v>
      </c>
      <c r="V168" s="60"/>
      <c r="W168" s="60">
        <v>12</v>
      </c>
      <c r="X168" s="64">
        <v>8</v>
      </c>
      <c r="Y168" s="64">
        <v>7</v>
      </c>
      <c r="Z168" s="66" t="s">
        <v>82</v>
      </c>
      <c r="AA168" s="67">
        <v>7</v>
      </c>
      <c r="AB168" s="104">
        <v>4.9000000000000004</v>
      </c>
    </row>
    <row r="169" spans="1:28" ht="14.5" customHeight="1">
      <c r="A169" s="153">
        <f t="shared" si="2"/>
        <v>44725</v>
      </c>
      <c r="B169" s="60">
        <v>74.5</v>
      </c>
      <c r="C169" s="61">
        <v>30.158000000000001</v>
      </c>
      <c r="D169" s="62">
        <v>1025</v>
      </c>
      <c r="E169" s="63">
        <v>1026</v>
      </c>
      <c r="F169" s="79">
        <v>61.658810894929296</v>
      </c>
      <c r="G169" s="130">
        <v>8.0798920509213463</v>
      </c>
      <c r="H169" s="129">
        <v>15.4</v>
      </c>
      <c r="I169" s="60">
        <v>15.4</v>
      </c>
      <c r="J169" s="127">
        <v>11.7</v>
      </c>
      <c r="K169" s="60"/>
      <c r="L169" s="60">
        <v>20.5</v>
      </c>
      <c r="M169" s="60">
        <f>AVERAGE(L169,N169)</f>
        <v>14.7</v>
      </c>
      <c r="N169" s="60">
        <v>8.9</v>
      </c>
      <c r="O169" s="60">
        <v>4.2</v>
      </c>
      <c r="P169" s="60">
        <v>8.6</v>
      </c>
      <c r="Q169" s="60">
        <v>18</v>
      </c>
      <c r="R169" s="60">
        <v>17.7</v>
      </c>
      <c r="S169" s="60">
        <v>15.4</v>
      </c>
      <c r="T169" s="60">
        <v>0</v>
      </c>
      <c r="U169" s="64">
        <v>0</v>
      </c>
      <c r="V169" s="65"/>
      <c r="W169" s="60">
        <v>7.3</v>
      </c>
      <c r="X169" s="64">
        <v>8</v>
      </c>
      <c r="Y169" s="64">
        <v>7</v>
      </c>
      <c r="Z169" s="66" t="s">
        <v>89</v>
      </c>
      <c r="AA169" s="67">
        <v>5</v>
      </c>
      <c r="AB169" s="104">
        <v>3.5</v>
      </c>
    </row>
    <row r="170" spans="1:28" ht="14.5">
      <c r="A170" s="153">
        <f t="shared" si="2"/>
        <v>44726</v>
      </c>
      <c r="B170" s="60">
        <v>75.400000000000006</v>
      </c>
      <c r="C170" s="61">
        <v>29.992000000000001</v>
      </c>
      <c r="D170" s="62">
        <v>1021.1</v>
      </c>
      <c r="E170" s="63">
        <v>1021.8</v>
      </c>
      <c r="F170" s="79">
        <v>59.02929358964758</v>
      </c>
      <c r="G170" s="130">
        <v>9.6944759740970632</v>
      </c>
      <c r="H170" s="129">
        <v>17.8</v>
      </c>
      <c r="I170" s="60">
        <v>18</v>
      </c>
      <c r="J170" s="127">
        <v>13.5</v>
      </c>
      <c r="K170" s="60">
        <v>24.2</v>
      </c>
      <c r="L170" s="60">
        <v>24.8</v>
      </c>
      <c r="M170" s="60">
        <f>AVERAGE(L170,N170)</f>
        <v>16.8</v>
      </c>
      <c r="N170" s="60">
        <v>8.8000000000000007</v>
      </c>
      <c r="O170" s="60">
        <v>5.0999999999999996</v>
      </c>
      <c r="P170" s="60">
        <v>8.6999999999999993</v>
      </c>
      <c r="Q170" s="60">
        <v>18.5</v>
      </c>
      <c r="R170" s="60">
        <v>17.5</v>
      </c>
      <c r="S170" s="60">
        <v>15.5</v>
      </c>
      <c r="T170" s="60">
        <v>0</v>
      </c>
      <c r="U170" s="64">
        <v>0</v>
      </c>
      <c r="V170" s="65"/>
      <c r="W170" s="60">
        <v>15</v>
      </c>
      <c r="X170" s="64">
        <v>8</v>
      </c>
      <c r="Y170" s="64">
        <v>2</v>
      </c>
      <c r="Z170" s="66" t="s">
        <v>82</v>
      </c>
      <c r="AA170" s="67">
        <v>4</v>
      </c>
      <c r="AB170" s="104">
        <v>2.8</v>
      </c>
    </row>
    <row r="171" spans="1:28" ht="14.5" customHeight="1">
      <c r="A171" s="153">
        <f t="shared" si="2"/>
        <v>44727</v>
      </c>
      <c r="B171" s="85"/>
      <c r="C171" s="86">
        <v>29.957999999999998</v>
      </c>
      <c r="D171" s="70">
        <v>1018.3</v>
      </c>
      <c r="E171" s="87">
        <v>1018.7</v>
      </c>
      <c r="F171" s="79">
        <v>47.04818889910576</v>
      </c>
      <c r="G171" s="130">
        <v>10.287732646342079</v>
      </c>
      <c r="H171" s="142">
        <v>22.1</v>
      </c>
      <c r="I171" s="85">
        <v>22.4</v>
      </c>
      <c r="J171" s="132">
        <v>15.6</v>
      </c>
      <c r="K171" s="85"/>
      <c r="L171" s="85">
        <v>26.1</v>
      </c>
      <c r="M171" s="60">
        <f>AVERAGE(L171,N171)</f>
        <v>19.100000000000001</v>
      </c>
      <c r="N171" s="85">
        <v>12.1</v>
      </c>
      <c r="O171" s="85">
        <v>8.3000000000000007</v>
      </c>
      <c r="P171" s="85">
        <v>11.4</v>
      </c>
      <c r="Q171" s="85">
        <v>19.5</v>
      </c>
      <c r="R171" s="85">
        <v>18.5</v>
      </c>
      <c r="S171" s="85">
        <v>15.7</v>
      </c>
      <c r="T171" s="85">
        <v>0</v>
      </c>
      <c r="U171" s="89">
        <v>0</v>
      </c>
      <c r="V171" s="90"/>
      <c r="W171" s="85">
        <v>14.5</v>
      </c>
      <c r="X171" s="89">
        <v>8</v>
      </c>
      <c r="Y171" s="89">
        <v>2</v>
      </c>
      <c r="Z171" s="91" t="s">
        <v>82</v>
      </c>
      <c r="AA171" s="92">
        <v>9</v>
      </c>
      <c r="AB171" s="104">
        <v>6.3000000000000007</v>
      </c>
    </row>
    <row r="172" spans="1:28" ht="14.5">
      <c r="A172" s="153">
        <f t="shared" si="2"/>
        <v>44728</v>
      </c>
      <c r="B172" s="60">
        <v>77.3</v>
      </c>
      <c r="C172" s="61">
        <v>30.052</v>
      </c>
      <c r="D172" s="62">
        <v>1021.8</v>
      </c>
      <c r="E172" s="62">
        <v>1021.6</v>
      </c>
      <c r="F172" s="79">
        <v>62.888464325442342</v>
      </c>
      <c r="G172" s="130">
        <v>13.951221956014409</v>
      </c>
      <c r="H172" s="60">
        <v>21.3</v>
      </c>
      <c r="I172" s="60"/>
      <c r="J172" s="127">
        <v>17</v>
      </c>
      <c r="K172" s="85">
        <v>27.6</v>
      </c>
      <c r="L172" s="85">
        <v>27.8</v>
      </c>
      <c r="M172" s="60">
        <f>AVERAGE(L172,N172)</f>
        <v>19.649999999999999</v>
      </c>
      <c r="N172" s="60">
        <v>11.5</v>
      </c>
      <c r="O172" s="60">
        <v>7.9</v>
      </c>
      <c r="P172" s="60">
        <v>11.5</v>
      </c>
      <c r="Q172" s="60">
        <v>21.8</v>
      </c>
      <c r="R172" s="60">
        <v>19.100000000000001</v>
      </c>
      <c r="S172" s="60">
        <v>15.8</v>
      </c>
      <c r="T172" s="85">
        <v>0</v>
      </c>
      <c r="U172" s="64">
        <v>0</v>
      </c>
      <c r="V172" s="65"/>
      <c r="W172" s="85">
        <v>12.2</v>
      </c>
      <c r="X172" s="64">
        <v>8</v>
      </c>
      <c r="Y172" s="64">
        <v>6</v>
      </c>
      <c r="Z172" s="66" t="s">
        <v>82</v>
      </c>
      <c r="AA172" s="60">
        <v>3</v>
      </c>
      <c r="AB172" s="104">
        <v>2.1</v>
      </c>
    </row>
    <row r="173" spans="1:28" ht="14.5" customHeight="1">
      <c r="A173" s="153">
        <f t="shared" si="2"/>
        <v>44729</v>
      </c>
      <c r="B173" s="85">
        <v>77.8</v>
      </c>
      <c r="C173" s="86">
        <v>29.943999999999999</v>
      </c>
      <c r="D173" s="70">
        <v>1019.8</v>
      </c>
      <c r="E173" s="87">
        <v>1020</v>
      </c>
      <c r="F173" s="79">
        <v>46.389220938505481</v>
      </c>
      <c r="G173" s="130">
        <v>12.445643889013681</v>
      </c>
      <c r="H173" s="142">
        <v>24.7</v>
      </c>
      <c r="I173" s="85">
        <v>25</v>
      </c>
      <c r="J173" s="143">
        <v>17.600000000000001</v>
      </c>
      <c r="K173" s="60">
        <v>31.7</v>
      </c>
      <c r="L173" s="60">
        <v>31.7</v>
      </c>
      <c r="M173" s="60">
        <f>AVERAGE(L173,N173)</f>
        <v>23.65</v>
      </c>
      <c r="N173" s="142">
        <v>15.6</v>
      </c>
      <c r="O173" s="85">
        <v>12.1</v>
      </c>
      <c r="P173" s="85">
        <v>15.2</v>
      </c>
      <c r="Q173" s="85">
        <v>22.9</v>
      </c>
      <c r="R173" s="85">
        <v>19.7</v>
      </c>
      <c r="S173" s="92">
        <v>16</v>
      </c>
      <c r="T173" s="60">
        <v>0</v>
      </c>
      <c r="U173" s="119">
        <v>0</v>
      </c>
      <c r="V173" s="120"/>
      <c r="W173" s="60">
        <v>13</v>
      </c>
      <c r="X173" s="121">
        <v>8</v>
      </c>
      <c r="Y173" s="89">
        <v>2</v>
      </c>
      <c r="Z173" s="91" t="s">
        <v>82</v>
      </c>
      <c r="AA173" s="92">
        <v>11</v>
      </c>
      <c r="AB173" s="104">
        <v>7.7</v>
      </c>
    </row>
    <row r="174" spans="1:28" ht="14.5">
      <c r="A174" s="153">
        <f t="shared" si="2"/>
        <v>44730</v>
      </c>
      <c r="B174" s="60">
        <v>79.599999999999994</v>
      </c>
      <c r="C174" s="61">
        <v>29.917999999999999</v>
      </c>
      <c r="D174" s="62">
        <v>1018.2</v>
      </c>
      <c r="E174" s="62">
        <v>1019.1</v>
      </c>
      <c r="F174" s="79">
        <v>84.634114709858366</v>
      </c>
      <c r="G174" s="130">
        <v>14.297056526653851</v>
      </c>
      <c r="H174" s="85">
        <v>16.899999999999999</v>
      </c>
      <c r="I174" s="85">
        <v>17.100000000000001</v>
      </c>
      <c r="J174" s="132">
        <v>15.4</v>
      </c>
      <c r="K174" s="77">
        <v>17.5</v>
      </c>
      <c r="L174" s="77">
        <v>17.5</v>
      </c>
      <c r="M174" s="60">
        <f>AVERAGE(L174,N174)</f>
        <v>16.600000000000001</v>
      </c>
      <c r="N174" s="85">
        <v>15.7</v>
      </c>
      <c r="O174" s="85">
        <v>12.1</v>
      </c>
      <c r="P174" s="85">
        <v>16.100000000000001</v>
      </c>
      <c r="Q174" s="85">
        <v>22.5</v>
      </c>
      <c r="R174" s="85">
        <v>20.2</v>
      </c>
      <c r="S174" s="85">
        <v>16.100000000000001</v>
      </c>
      <c r="T174" s="77">
        <v>8.1</v>
      </c>
      <c r="U174" s="108">
        <v>0</v>
      </c>
      <c r="V174" s="109"/>
      <c r="W174" s="77">
        <v>0.8</v>
      </c>
      <c r="X174" s="89">
        <v>6</v>
      </c>
      <c r="Y174" s="89">
        <v>8</v>
      </c>
      <c r="Z174" s="91" t="s">
        <v>82</v>
      </c>
      <c r="AA174" s="85">
        <v>12</v>
      </c>
      <c r="AB174" s="110">
        <v>8.4</v>
      </c>
    </row>
    <row r="175" spans="1:28" ht="14.5" customHeight="1">
      <c r="A175" s="153">
        <f t="shared" si="2"/>
        <v>44731</v>
      </c>
      <c r="B175" s="85"/>
      <c r="C175" s="86"/>
      <c r="D175" s="70">
        <v>1016</v>
      </c>
      <c r="E175" s="87">
        <v>1016</v>
      </c>
      <c r="F175" s="79">
        <v>70.667527906271459</v>
      </c>
      <c r="G175" s="133">
        <v>10.197984603362338</v>
      </c>
      <c r="H175" s="60">
        <v>15.5</v>
      </c>
      <c r="I175" s="60">
        <v>15.7</v>
      </c>
      <c r="J175" s="127">
        <v>12.7</v>
      </c>
      <c r="K175" s="102">
        <v>18.2</v>
      </c>
      <c r="L175" s="102">
        <v>18.2</v>
      </c>
      <c r="M175" s="60">
        <f>AVERAGE(L175,N175)</f>
        <v>13.1</v>
      </c>
      <c r="N175" s="60">
        <v>8</v>
      </c>
      <c r="O175" s="60">
        <v>5.0999999999999996</v>
      </c>
      <c r="P175" s="60">
        <v>8.6</v>
      </c>
      <c r="Q175" s="60">
        <v>18.5</v>
      </c>
      <c r="R175" s="60">
        <v>18.3</v>
      </c>
      <c r="S175" s="60">
        <v>16.399999999999999</v>
      </c>
      <c r="T175" s="102">
        <v>0.7</v>
      </c>
      <c r="U175" s="64">
        <v>0</v>
      </c>
      <c r="V175" s="65"/>
      <c r="W175" s="60">
        <v>4.3</v>
      </c>
      <c r="X175" s="64">
        <v>8</v>
      </c>
      <c r="Y175" s="64">
        <v>6</v>
      </c>
      <c r="Z175" s="66" t="s">
        <v>82</v>
      </c>
      <c r="AA175" s="60">
        <v>5</v>
      </c>
      <c r="AB175" s="104">
        <v>3.5</v>
      </c>
    </row>
    <row r="176" spans="1:28" ht="14.5">
      <c r="A176" s="153">
        <f t="shared" si="2"/>
        <v>44732</v>
      </c>
      <c r="B176" s="102">
        <v>74.599999999999994</v>
      </c>
      <c r="C176" s="126">
        <v>29.99</v>
      </c>
      <c r="D176" s="115">
        <v>1020</v>
      </c>
      <c r="E176" s="115">
        <v>1020</v>
      </c>
      <c r="F176" s="79">
        <v>56.829628562963364</v>
      </c>
      <c r="G176" s="137">
        <v>7.5405118296549656</v>
      </c>
      <c r="H176" s="102">
        <v>16.100000000000001</v>
      </c>
      <c r="I176" s="102">
        <v>16.100000000000001</v>
      </c>
      <c r="J176" s="139">
        <v>11.8</v>
      </c>
      <c r="K176" s="60">
        <v>21</v>
      </c>
      <c r="L176" s="60">
        <v>21.3</v>
      </c>
      <c r="M176" s="60">
        <f>AVERAGE(L176,N176)</f>
        <v>14.9</v>
      </c>
      <c r="N176" s="102">
        <v>8.5</v>
      </c>
      <c r="O176" s="102">
        <v>5.0999999999999996</v>
      </c>
      <c r="P176" s="102">
        <v>8.1</v>
      </c>
      <c r="Q176" s="102">
        <v>17.600000000000001</v>
      </c>
      <c r="R176" s="102">
        <v>17.899999999999999</v>
      </c>
      <c r="S176" s="102">
        <v>16.399999999999999</v>
      </c>
      <c r="T176" s="60">
        <v>0</v>
      </c>
      <c r="U176" s="74">
        <v>0</v>
      </c>
      <c r="V176" s="75"/>
      <c r="W176" s="60">
        <v>14.5</v>
      </c>
      <c r="X176" s="102">
        <v>8</v>
      </c>
      <c r="Y176" s="102">
        <v>3</v>
      </c>
      <c r="Z176" s="117" t="s">
        <v>82</v>
      </c>
      <c r="AA176" s="115">
        <v>12</v>
      </c>
      <c r="AB176" s="118">
        <v>8.4</v>
      </c>
    </row>
    <row r="177" spans="1:28" ht="14.5" customHeight="1">
      <c r="A177" s="153">
        <f t="shared" si="2"/>
        <v>44733</v>
      </c>
      <c r="B177" s="94">
        <v>75.5</v>
      </c>
      <c r="C177" s="100">
        <v>29.834</v>
      </c>
      <c r="D177" s="94">
        <v>1015.5</v>
      </c>
      <c r="E177" s="107">
        <v>1015</v>
      </c>
      <c r="F177" s="116">
        <v>68.141385895584975</v>
      </c>
      <c r="G177" s="136">
        <v>11.947038836985723</v>
      </c>
      <c r="H177" s="134">
        <v>17.899999999999999</v>
      </c>
      <c r="I177" s="94">
        <v>18</v>
      </c>
      <c r="J177" s="135">
        <v>14.6</v>
      </c>
      <c r="K177" s="94">
        <v>24.4</v>
      </c>
      <c r="L177" s="94">
        <v>24.7</v>
      </c>
      <c r="M177" s="60">
        <f>AVERAGE(L177,N177)</f>
        <v>16.899999999999999</v>
      </c>
      <c r="N177" s="94">
        <v>9.1</v>
      </c>
      <c r="O177" s="94">
        <v>4.0999999999999996</v>
      </c>
      <c r="P177" s="94">
        <v>5.6</v>
      </c>
      <c r="Q177" s="76">
        <v>20.100000000000001</v>
      </c>
      <c r="R177" s="94">
        <v>18.7</v>
      </c>
      <c r="S177" s="94">
        <v>16.399999999999999</v>
      </c>
      <c r="T177" s="94">
        <v>0</v>
      </c>
      <c r="U177" s="96">
        <v>1</v>
      </c>
      <c r="V177" s="111"/>
      <c r="W177" s="76">
        <v>15</v>
      </c>
      <c r="X177" s="112">
        <v>8</v>
      </c>
      <c r="Y177" s="112">
        <v>4</v>
      </c>
      <c r="Z177" s="113" t="s">
        <v>82</v>
      </c>
      <c r="AA177" s="107">
        <v>0</v>
      </c>
      <c r="AB177" s="114">
        <v>0</v>
      </c>
    </row>
    <row r="178" spans="1:28" ht="14.5">
      <c r="A178" s="153">
        <f t="shared" si="2"/>
        <v>44734</v>
      </c>
      <c r="B178" s="60">
        <v>77.400000000000006</v>
      </c>
      <c r="C178" s="61">
        <v>29.82</v>
      </c>
      <c r="D178" s="62">
        <v>1015</v>
      </c>
      <c r="E178" s="63">
        <v>1015</v>
      </c>
      <c r="F178" s="79">
        <v>45.309842308670781</v>
      </c>
      <c r="G178" s="138">
        <v>9.9980924668641276</v>
      </c>
      <c r="H178" s="129">
        <v>22.4</v>
      </c>
      <c r="I178" s="60">
        <v>22.6</v>
      </c>
      <c r="J178" s="127">
        <v>15.6</v>
      </c>
      <c r="K178" s="60">
        <v>27.2</v>
      </c>
      <c r="L178" s="60">
        <v>27.2</v>
      </c>
      <c r="M178" s="60">
        <f>AVERAGE(L178,N178)</f>
        <v>19.05</v>
      </c>
      <c r="N178" s="60">
        <v>10.9</v>
      </c>
      <c r="O178" s="60">
        <v>6.7</v>
      </c>
      <c r="P178" s="60">
        <v>11.4</v>
      </c>
      <c r="Q178" s="60">
        <v>21.1</v>
      </c>
      <c r="R178" s="60">
        <v>19.399999999999999</v>
      </c>
      <c r="S178" s="60">
        <v>16.5</v>
      </c>
      <c r="T178" s="60">
        <v>0</v>
      </c>
      <c r="U178" s="74">
        <v>0</v>
      </c>
      <c r="V178" s="64"/>
      <c r="W178" s="62">
        <v>14.8</v>
      </c>
      <c r="X178" s="74">
        <v>8</v>
      </c>
      <c r="Y178" s="74">
        <v>0</v>
      </c>
      <c r="Z178" s="66" t="s">
        <v>82</v>
      </c>
      <c r="AA178" s="67">
        <v>0</v>
      </c>
      <c r="AB178" s="104">
        <v>0</v>
      </c>
    </row>
    <row r="179" spans="1:28" ht="14.5" customHeight="1">
      <c r="A179" s="153">
        <f t="shared" si="2"/>
        <v>44735</v>
      </c>
      <c r="B179" s="60">
        <v>77.400000000000006</v>
      </c>
      <c r="C179" s="61">
        <v>29.716000000000001</v>
      </c>
      <c r="D179" s="62">
        <v>1012</v>
      </c>
      <c r="E179" s="63">
        <v>1011</v>
      </c>
      <c r="F179" s="79">
        <v>59.475787821154455</v>
      </c>
      <c r="G179" s="130">
        <v>10.840398949919802</v>
      </c>
      <c r="H179" s="129">
        <v>18.899999999999999</v>
      </c>
      <c r="I179" s="60">
        <v>18.899999999999999</v>
      </c>
      <c r="J179" s="127">
        <v>14.5</v>
      </c>
      <c r="K179" s="60">
        <v>23.8</v>
      </c>
      <c r="L179" s="60">
        <v>23.8</v>
      </c>
      <c r="M179" s="60">
        <f>AVERAGE(L179,N179)</f>
        <v>18.2</v>
      </c>
      <c r="N179" s="60">
        <v>12.6</v>
      </c>
      <c r="O179" s="60">
        <v>8.6999999999999993</v>
      </c>
      <c r="P179" s="60">
        <v>13.2</v>
      </c>
      <c r="Q179" s="60">
        <v>21.6</v>
      </c>
      <c r="R179" s="60">
        <v>20</v>
      </c>
      <c r="S179" s="60">
        <v>16.5</v>
      </c>
      <c r="T179" s="62">
        <v>0.5</v>
      </c>
      <c r="U179" s="74">
        <v>0</v>
      </c>
      <c r="V179" s="64"/>
      <c r="W179" s="60">
        <v>2.8</v>
      </c>
      <c r="X179" s="64">
        <v>8</v>
      </c>
      <c r="Y179" s="64">
        <v>7</v>
      </c>
      <c r="Z179" s="66" t="s">
        <v>82</v>
      </c>
      <c r="AA179" s="67">
        <v>5</v>
      </c>
      <c r="AB179" s="104">
        <v>3.5</v>
      </c>
    </row>
    <row r="180" spans="1:28" ht="14.5">
      <c r="A180" s="153">
        <f t="shared" si="2"/>
        <v>44736</v>
      </c>
      <c r="B180" s="60">
        <v>74.599999999999994</v>
      </c>
      <c r="C180" s="61">
        <v>29.524000000000001</v>
      </c>
      <c r="D180" s="62">
        <v>1008.5</v>
      </c>
      <c r="E180" s="63">
        <v>1005</v>
      </c>
      <c r="F180" s="79">
        <v>73.219898957233838</v>
      </c>
      <c r="G180" s="130">
        <v>13.619749257257331</v>
      </c>
      <c r="H180" s="129">
        <v>18.5</v>
      </c>
      <c r="I180" s="60">
        <v>18.7</v>
      </c>
      <c r="J180" s="127">
        <v>15.7</v>
      </c>
      <c r="K180" s="60">
        <v>21.3</v>
      </c>
      <c r="L180" s="60">
        <v>21.5</v>
      </c>
      <c r="M180" s="60">
        <f>AVERAGE(L180,N180)</f>
        <v>18.05</v>
      </c>
      <c r="N180" s="60">
        <v>14.6</v>
      </c>
      <c r="O180" s="60">
        <v>14.9</v>
      </c>
      <c r="P180" s="60">
        <v>16</v>
      </c>
      <c r="Q180" s="60">
        <v>20.2</v>
      </c>
      <c r="R180" s="60">
        <v>19.600000000000001</v>
      </c>
      <c r="S180" s="60">
        <v>16.7</v>
      </c>
      <c r="T180" s="62">
        <v>0.2</v>
      </c>
      <c r="U180" s="74">
        <v>0</v>
      </c>
      <c r="V180" s="64"/>
      <c r="W180" s="60">
        <v>1.7</v>
      </c>
      <c r="X180" s="64">
        <v>8</v>
      </c>
      <c r="Y180" s="64">
        <v>6</v>
      </c>
      <c r="Z180" s="66" t="s">
        <v>88</v>
      </c>
      <c r="AA180" s="67">
        <v>12</v>
      </c>
      <c r="AB180" s="104">
        <v>8.4</v>
      </c>
    </row>
    <row r="181" spans="1:28" ht="14.5" customHeight="1">
      <c r="A181" s="153">
        <f t="shared" si="2"/>
        <v>44737</v>
      </c>
      <c r="B181" s="60">
        <v>69.8</v>
      </c>
      <c r="C181" s="61">
        <v>29.558</v>
      </c>
      <c r="D181" s="62">
        <v>1009.2</v>
      </c>
      <c r="E181" s="63">
        <v>1007.1</v>
      </c>
      <c r="F181" s="79">
        <v>61.005321534749143</v>
      </c>
      <c r="G181" s="130">
        <v>9.6204490747083451</v>
      </c>
      <c r="H181" s="129">
        <v>17.2</v>
      </c>
      <c r="I181" s="60">
        <v>17.5</v>
      </c>
      <c r="J181" s="127">
        <v>13.2</v>
      </c>
      <c r="K181" s="60"/>
      <c r="L181" s="60">
        <v>20.8</v>
      </c>
      <c r="M181" s="60">
        <f>AVERAGE(L181,N181)</f>
        <v>15.850000000000001</v>
      </c>
      <c r="N181" s="60">
        <v>10.9</v>
      </c>
      <c r="O181" s="60">
        <v>7.8</v>
      </c>
      <c r="P181" s="60">
        <v>10</v>
      </c>
      <c r="Q181" s="60">
        <v>18.7</v>
      </c>
      <c r="R181" s="60">
        <v>18.899999999999999</v>
      </c>
      <c r="S181" s="60">
        <v>16.8</v>
      </c>
      <c r="T181" s="62" t="s">
        <v>85</v>
      </c>
      <c r="U181" s="74">
        <v>0</v>
      </c>
      <c r="V181" s="64"/>
      <c r="W181" s="62">
        <v>12.2</v>
      </c>
      <c r="X181" s="64">
        <v>8</v>
      </c>
      <c r="Y181" s="64">
        <v>3</v>
      </c>
      <c r="Z181" s="66" t="s">
        <v>82</v>
      </c>
      <c r="AA181" s="67">
        <v>16</v>
      </c>
      <c r="AB181" s="104">
        <v>11.2</v>
      </c>
    </row>
    <row r="182" spans="1:28" ht="14.5">
      <c r="A182" s="153">
        <f t="shared" si="2"/>
        <v>44738</v>
      </c>
      <c r="B182" s="60">
        <v>68.2</v>
      </c>
      <c r="C182" s="61">
        <v>29.66</v>
      </c>
      <c r="D182" s="62">
        <v>1011.8</v>
      </c>
      <c r="E182" s="63">
        <v>1010.8</v>
      </c>
      <c r="F182" s="79">
        <v>68.368537581273046</v>
      </c>
      <c r="G182" s="130">
        <v>9.4174755635896119</v>
      </c>
      <c r="H182" s="129">
        <v>15.2</v>
      </c>
      <c r="I182" s="60"/>
      <c r="J182" s="127">
        <v>12.2</v>
      </c>
      <c r="K182" s="60">
        <v>20.9</v>
      </c>
      <c r="L182" s="60">
        <v>20.9</v>
      </c>
      <c r="M182" s="60">
        <f>AVERAGE(L182,N182)</f>
        <v>15.45</v>
      </c>
      <c r="N182" s="60">
        <v>10</v>
      </c>
      <c r="O182" s="60">
        <v>7.9</v>
      </c>
      <c r="P182" s="60">
        <v>9.6</v>
      </c>
      <c r="Q182" s="60">
        <v>18.399999999999999</v>
      </c>
      <c r="R182" s="60">
        <v>18.399999999999999</v>
      </c>
      <c r="S182" s="60">
        <v>16.8</v>
      </c>
      <c r="T182" s="60">
        <v>0.3</v>
      </c>
      <c r="U182" s="74">
        <v>0</v>
      </c>
      <c r="V182" s="64"/>
      <c r="W182" s="62">
        <v>13.5</v>
      </c>
      <c r="X182" s="64">
        <v>8</v>
      </c>
      <c r="Y182" s="64">
        <v>5</v>
      </c>
      <c r="Z182" s="66" t="s">
        <v>82</v>
      </c>
      <c r="AA182" s="67">
        <v>13</v>
      </c>
      <c r="AB182" s="104">
        <v>9.1</v>
      </c>
    </row>
    <row r="183" spans="1:28" ht="14.5" customHeight="1">
      <c r="A183" s="153">
        <f t="shared" si="2"/>
        <v>44739</v>
      </c>
      <c r="B183" s="60">
        <v>68.599999999999994</v>
      </c>
      <c r="C183" s="61">
        <v>29.795999999999999</v>
      </c>
      <c r="D183" s="62">
        <v>1014</v>
      </c>
      <c r="E183" s="63">
        <v>1014</v>
      </c>
      <c r="F183" s="79">
        <v>83.021988189415026</v>
      </c>
      <c r="G183" s="130">
        <v>12.826854849239563</v>
      </c>
      <c r="H183" s="140">
        <v>15.7</v>
      </c>
      <c r="I183" s="127">
        <v>15.7</v>
      </c>
      <c r="J183" s="127">
        <v>14.1</v>
      </c>
      <c r="K183" s="60">
        <v>20.100000000000001</v>
      </c>
      <c r="L183" s="60">
        <v>20.100000000000001</v>
      </c>
      <c r="M183" s="60">
        <f>AVERAGE(L183,N183)</f>
        <v>15.600000000000001</v>
      </c>
      <c r="N183" s="60">
        <v>11.1</v>
      </c>
      <c r="O183" s="60">
        <v>8.1999999999999993</v>
      </c>
      <c r="P183" s="60">
        <v>10.8</v>
      </c>
      <c r="Q183" s="60">
        <v>18.399999999999999</v>
      </c>
      <c r="R183" s="60">
        <v>18.3</v>
      </c>
      <c r="S183" s="60">
        <v>16.8</v>
      </c>
      <c r="T183" s="60">
        <v>0</v>
      </c>
      <c r="U183" s="74">
        <v>1</v>
      </c>
      <c r="V183" s="64"/>
      <c r="W183" s="62">
        <v>6</v>
      </c>
      <c r="X183" s="64">
        <v>8</v>
      </c>
      <c r="Y183" s="64">
        <v>8</v>
      </c>
      <c r="Z183" s="66" t="s">
        <v>82</v>
      </c>
      <c r="AA183" s="67">
        <v>9</v>
      </c>
      <c r="AB183" s="104">
        <v>6.3000000000000007</v>
      </c>
    </row>
    <row r="184" spans="1:28" ht="14.5">
      <c r="A184" s="153">
        <f t="shared" si="2"/>
        <v>44740</v>
      </c>
      <c r="B184" s="60">
        <v>68.7</v>
      </c>
      <c r="C184" s="61">
        <v>29.89</v>
      </c>
      <c r="D184" s="62">
        <v>1017</v>
      </c>
      <c r="E184" s="63">
        <v>1017</v>
      </c>
      <c r="F184" s="79">
        <v>67.780620543381772</v>
      </c>
      <c r="G184" s="130">
        <v>9.6710600795135839</v>
      </c>
      <c r="H184" s="129">
        <v>15.6</v>
      </c>
      <c r="I184" s="60">
        <v>15.6</v>
      </c>
      <c r="J184" s="127">
        <v>12.5</v>
      </c>
      <c r="K184" s="60"/>
      <c r="L184" s="60">
        <v>21.1</v>
      </c>
      <c r="M184" s="60">
        <f>AVERAGE(L184,N184)</f>
        <v>15.4</v>
      </c>
      <c r="N184" s="60">
        <v>9.6999999999999993</v>
      </c>
      <c r="O184" s="60">
        <v>7.1</v>
      </c>
      <c r="P184" s="60">
        <v>9.5</v>
      </c>
      <c r="Q184" s="60">
        <v>18.2</v>
      </c>
      <c r="R184" s="60">
        <v>17.899999999999999</v>
      </c>
      <c r="S184" s="60">
        <v>16.8</v>
      </c>
      <c r="T184" s="60">
        <v>0.4</v>
      </c>
      <c r="U184" s="74">
        <v>0</v>
      </c>
      <c r="V184" s="64"/>
      <c r="W184" s="62">
        <v>8.9</v>
      </c>
      <c r="X184" s="64">
        <v>8</v>
      </c>
      <c r="Y184" s="64">
        <v>3</v>
      </c>
      <c r="Z184" s="66" t="s">
        <v>88</v>
      </c>
      <c r="AA184" s="67">
        <v>11</v>
      </c>
      <c r="AB184" s="104">
        <v>7.7</v>
      </c>
    </row>
    <row r="185" spans="1:28" ht="14.5" customHeight="1">
      <c r="A185" s="153">
        <f t="shared" si="2"/>
        <v>44741</v>
      </c>
      <c r="B185" s="60">
        <v>70.2</v>
      </c>
      <c r="C185" s="61">
        <v>29.684000000000001</v>
      </c>
      <c r="D185" s="62">
        <v>1011.6</v>
      </c>
      <c r="E185" s="63">
        <v>1011.8</v>
      </c>
      <c r="F185" s="79">
        <v>69.825572592032131</v>
      </c>
      <c r="G185" s="130">
        <v>11.168450225247522</v>
      </c>
      <c r="H185" s="140">
        <v>16.7</v>
      </c>
      <c r="I185" s="127">
        <v>16.899999999999999</v>
      </c>
      <c r="J185" s="127">
        <v>13.7</v>
      </c>
      <c r="K185" s="60">
        <v>21.4</v>
      </c>
      <c r="L185" s="60">
        <v>21.5</v>
      </c>
      <c r="M185" s="60">
        <f>AVERAGE(L185,N185)</f>
        <v>17.45</v>
      </c>
      <c r="N185" s="60">
        <v>13.4</v>
      </c>
      <c r="O185" s="60">
        <v>11.4</v>
      </c>
      <c r="P185" s="60">
        <v>13.1</v>
      </c>
      <c r="Q185" s="60">
        <v>19.100000000000001</v>
      </c>
      <c r="R185" s="60">
        <v>18.2</v>
      </c>
      <c r="S185" s="60">
        <v>16.8</v>
      </c>
      <c r="T185" s="60" t="s">
        <v>85</v>
      </c>
      <c r="U185" s="74">
        <v>0</v>
      </c>
      <c r="V185" s="64"/>
      <c r="W185" s="62">
        <v>6.6</v>
      </c>
      <c r="X185" s="64">
        <v>8</v>
      </c>
      <c r="Y185" s="64">
        <v>7</v>
      </c>
      <c r="Z185" s="66" t="s">
        <v>82</v>
      </c>
      <c r="AA185" s="67">
        <v>11</v>
      </c>
      <c r="AB185" s="104">
        <v>7.7</v>
      </c>
    </row>
    <row r="186" spans="1:28" ht="14.5">
      <c r="A186" s="153">
        <f t="shared" si="2"/>
        <v>44742</v>
      </c>
      <c r="B186" s="60">
        <v>71.599999999999994</v>
      </c>
      <c r="C186" s="61">
        <v>29.672000000000001</v>
      </c>
      <c r="D186" s="62">
        <v>1012.8</v>
      </c>
      <c r="E186" s="63">
        <v>1011.5</v>
      </c>
      <c r="F186" s="79">
        <v>67.068343229333991</v>
      </c>
      <c r="G186" s="130">
        <v>10.657947662435971</v>
      </c>
      <c r="H186" s="129">
        <v>16.8</v>
      </c>
      <c r="I186" s="60">
        <v>17</v>
      </c>
      <c r="J186" s="127">
        <v>13.5</v>
      </c>
      <c r="K186" s="60">
        <v>18.899999999999999</v>
      </c>
      <c r="L186" s="60">
        <v>19.3</v>
      </c>
      <c r="M186" s="60">
        <f>AVERAGE(L186,N186)</f>
        <v>15.9</v>
      </c>
      <c r="N186" s="60">
        <v>12.5</v>
      </c>
      <c r="O186" s="60">
        <v>10.5</v>
      </c>
      <c r="P186" s="60">
        <v>12.9</v>
      </c>
      <c r="Q186" s="60">
        <v>20</v>
      </c>
      <c r="R186" s="60">
        <v>18.2</v>
      </c>
      <c r="S186" s="60">
        <v>16.7</v>
      </c>
      <c r="T186" s="60">
        <v>7.8</v>
      </c>
      <c r="U186" s="74">
        <v>0</v>
      </c>
      <c r="V186" s="64"/>
      <c r="W186" s="62">
        <v>4</v>
      </c>
      <c r="X186" s="64">
        <v>8</v>
      </c>
      <c r="Y186" s="64">
        <v>7</v>
      </c>
      <c r="Z186" s="66" t="s">
        <v>82</v>
      </c>
      <c r="AA186" s="67">
        <v>7</v>
      </c>
      <c r="AB186" s="104">
        <v>4.9000000000000004</v>
      </c>
    </row>
    <row r="187" spans="1:28" ht="14.5" customHeight="1">
      <c r="A187" s="153">
        <f t="shared" si="2"/>
        <v>44743</v>
      </c>
      <c r="B187" s="102"/>
      <c r="C187" s="102"/>
      <c r="D187" s="105">
        <v>1016</v>
      </c>
      <c r="E187" s="105">
        <v>1016</v>
      </c>
      <c r="F187" s="103">
        <v>70.547880743576059</v>
      </c>
      <c r="G187" s="130">
        <v>12.090904461116835</v>
      </c>
      <c r="H187" s="129">
        <v>17.5</v>
      </c>
      <c r="I187" s="60">
        <v>17.7</v>
      </c>
      <c r="J187" s="127">
        <v>14.5</v>
      </c>
      <c r="K187" s="60"/>
      <c r="L187" s="60">
        <v>20.8</v>
      </c>
      <c r="M187" s="60">
        <f>AVERAGE(L187,N187)</f>
        <v>16.100000000000001</v>
      </c>
      <c r="N187" s="60">
        <v>11.4</v>
      </c>
      <c r="O187" s="60">
        <v>8.9</v>
      </c>
      <c r="P187" s="60">
        <v>10.9</v>
      </c>
      <c r="Q187" s="60">
        <v>19.7</v>
      </c>
      <c r="R187" s="60">
        <v>17.7</v>
      </c>
      <c r="S187" s="60">
        <v>16.8</v>
      </c>
      <c r="T187" s="62" t="s">
        <v>85</v>
      </c>
      <c r="U187" s="64">
        <v>0</v>
      </c>
      <c r="V187" s="65"/>
      <c r="W187" s="60">
        <v>4.5</v>
      </c>
      <c r="X187" s="64">
        <v>8</v>
      </c>
      <c r="Y187" s="64">
        <v>6</v>
      </c>
      <c r="Z187" s="66" t="s">
        <v>82</v>
      </c>
      <c r="AA187" s="67">
        <v>11</v>
      </c>
      <c r="AB187" s="104">
        <v>7.7</v>
      </c>
    </row>
    <row r="188" spans="1:28" ht="14.5">
      <c r="A188" s="153">
        <f t="shared" si="2"/>
        <v>44744</v>
      </c>
      <c r="B188" s="94">
        <v>68.8</v>
      </c>
      <c r="C188" s="100">
        <v>29.864000000000001</v>
      </c>
      <c r="D188" s="76">
        <v>1017.4</v>
      </c>
      <c r="E188" s="101">
        <v>1017.5</v>
      </c>
      <c r="F188" s="79">
        <v>72.794978306293856</v>
      </c>
      <c r="G188" s="130">
        <v>11.894030157165121</v>
      </c>
      <c r="H188" s="129">
        <v>16.8</v>
      </c>
      <c r="I188" s="60"/>
      <c r="J188" s="127">
        <v>14.1</v>
      </c>
      <c r="K188" s="60"/>
      <c r="L188" s="60">
        <v>19</v>
      </c>
      <c r="M188" s="60">
        <f>AVERAGE(L188,N188)</f>
        <v>15</v>
      </c>
      <c r="N188" s="60">
        <v>11</v>
      </c>
      <c r="O188" s="60">
        <v>8.6</v>
      </c>
      <c r="P188" s="60">
        <v>10.199999999999999</v>
      </c>
      <c r="Q188" s="60">
        <v>16.899999999999999</v>
      </c>
      <c r="R188" s="60">
        <v>17.7</v>
      </c>
      <c r="S188" s="60">
        <v>16.600000000000001</v>
      </c>
      <c r="T188" s="62">
        <v>2.2999999999999998</v>
      </c>
      <c r="U188" s="64">
        <v>0</v>
      </c>
      <c r="V188" s="65"/>
      <c r="W188" s="62">
        <v>2.8</v>
      </c>
      <c r="X188" s="64">
        <v>8</v>
      </c>
      <c r="Y188" s="64">
        <v>8</v>
      </c>
      <c r="Z188" s="66" t="s">
        <v>82</v>
      </c>
      <c r="AA188" s="67">
        <v>0</v>
      </c>
      <c r="AB188" s="104">
        <v>0</v>
      </c>
    </row>
    <row r="189" spans="1:28" ht="14.5" customHeight="1">
      <c r="A189" s="153">
        <f t="shared" si="2"/>
        <v>44745</v>
      </c>
      <c r="B189" s="60">
        <v>74.2</v>
      </c>
      <c r="C189" s="61">
        <v>29.917999999999999</v>
      </c>
      <c r="D189" s="62">
        <v>1019.6</v>
      </c>
      <c r="E189" s="63">
        <v>1019.1</v>
      </c>
      <c r="F189" s="79">
        <v>78.780265951605671</v>
      </c>
      <c r="G189" s="130">
        <v>11.834143504288217</v>
      </c>
      <c r="H189" s="129">
        <v>15.5</v>
      </c>
      <c r="I189" s="60"/>
      <c r="J189" s="127">
        <v>13.5</v>
      </c>
      <c r="K189" s="60">
        <v>21.3</v>
      </c>
      <c r="L189" s="127">
        <v>21.5</v>
      </c>
      <c r="M189" s="60">
        <f>AVERAGE(L189,N189)</f>
        <v>15.8</v>
      </c>
      <c r="N189" s="60">
        <v>10.1</v>
      </c>
      <c r="O189" s="60">
        <v>5</v>
      </c>
      <c r="P189" s="60">
        <v>9.1</v>
      </c>
      <c r="Q189" s="60">
        <v>16.100000000000001</v>
      </c>
      <c r="R189" s="60">
        <v>17.5</v>
      </c>
      <c r="S189" s="60">
        <v>16.600000000000001</v>
      </c>
      <c r="T189" s="62" t="s">
        <v>85</v>
      </c>
      <c r="U189" s="64">
        <v>0</v>
      </c>
      <c r="V189" s="65"/>
      <c r="W189" s="60">
        <v>6</v>
      </c>
      <c r="X189" s="64">
        <v>8</v>
      </c>
      <c r="Y189" s="64">
        <v>3</v>
      </c>
      <c r="Z189" s="66" t="s">
        <v>88</v>
      </c>
      <c r="AA189" s="67">
        <v>0</v>
      </c>
      <c r="AB189" s="104">
        <v>0</v>
      </c>
    </row>
    <row r="190" spans="1:28" ht="14.5">
      <c r="A190" s="153">
        <f t="shared" si="2"/>
        <v>44746</v>
      </c>
      <c r="B190" s="60"/>
      <c r="C190" s="61"/>
      <c r="D190" s="70">
        <v>1021</v>
      </c>
      <c r="E190" s="63">
        <v>1021</v>
      </c>
      <c r="F190" s="79">
        <v>65.630383718089647</v>
      </c>
      <c r="G190" s="130">
        <v>12.424580745211093</v>
      </c>
      <c r="H190" s="141">
        <v>19</v>
      </c>
      <c r="I190" s="71">
        <v>19.2</v>
      </c>
      <c r="J190" s="131">
        <v>15.3</v>
      </c>
      <c r="K190" s="60"/>
      <c r="L190" s="60">
        <v>21.4</v>
      </c>
      <c r="M190" s="60">
        <f>AVERAGE(L190,N190)</f>
        <v>15.75</v>
      </c>
      <c r="N190" s="60">
        <v>10.1</v>
      </c>
      <c r="O190" s="60">
        <v>5.6</v>
      </c>
      <c r="P190" s="60">
        <v>9.8000000000000007</v>
      </c>
      <c r="Q190" s="60">
        <v>21.1</v>
      </c>
      <c r="R190" s="62">
        <v>17.399999999999999</v>
      </c>
      <c r="S190" s="60">
        <v>16.600000000000001</v>
      </c>
      <c r="T190" s="62" t="s">
        <v>85</v>
      </c>
      <c r="U190" s="71">
        <v>0</v>
      </c>
      <c r="V190" s="65"/>
      <c r="W190" s="60">
        <v>6.8</v>
      </c>
      <c r="X190" s="71">
        <v>8</v>
      </c>
      <c r="Y190" s="71">
        <v>4</v>
      </c>
      <c r="Z190" s="66" t="s">
        <v>82</v>
      </c>
      <c r="AA190" s="67">
        <v>10</v>
      </c>
      <c r="AB190" s="104">
        <v>7</v>
      </c>
    </row>
    <row r="191" spans="1:28" ht="14.5" customHeight="1">
      <c r="A191" s="153">
        <f t="shared" si="2"/>
        <v>44747</v>
      </c>
      <c r="B191" s="60">
        <v>73.7</v>
      </c>
      <c r="C191" s="72">
        <v>30.135999999999999</v>
      </c>
      <c r="D191" s="62">
        <v>1024.2</v>
      </c>
      <c r="E191" s="73">
        <v>1025.3</v>
      </c>
      <c r="F191" s="79">
        <v>67.168983577129296</v>
      </c>
      <c r="G191" s="130">
        <v>10.775813463689897</v>
      </c>
      <c r="H191" s="129">
        <v>16.899999999999999</v>
      </c>
      <c r="I191" s="60">
        <v>17.100000000000001</v>
      </c>
      <c r="J191" s="127">
        <v>13.6</v>
      </c>
      <c r="K191" s="60">
        <v>22.1</v>
      </c>
      <c r="L191" s="60">
        <v>22.4</v>
      </c>
      <c r="M191" s="60">
        <f>AVERAGE(L191,N191)</f>
        <v>15.6</v>
      </c>
      <c r="N191" s="60">
        <v>8.8000000000000007</v>
      </c>
      <c r="O191" s="60">
        <v>3.3</v>
      </c>
      <c r="P191" s="60">
        <v>8.6</v>
      </c>
      <c r="Q191" s="60">
        <v>17.899999999999999</v>
      </c>
      <c r="R191" s="60">
        <v>17.600000000000001</v>
      </c>
      <c r="S191" s="60">
        <v>16.5</v>
      </c>
      <c r="T191" s="62">
        <v>0</v>
      </c>
      <c r="U191" s="64">
        <v>0</v>
      </c>
      <c r="V191" s="65"/>
      <c r="W191" s="60">
        <v>8</v>
      </c>
      <c r="X191" s="64">
        <v>8</v>
      </c>
      <c r="Y191" s="64">
        <v>7</v>
      </c>
      <c r="Z191" s="66" t="s">
        <v>89</v>
      </c>
      <c r="AA191" s="67">
        <v>6</v>
      </c>
      <c r="AB191" s="104">
        <v>4.2</v>
      </c>
    </row>
    <row r="192" spans="1:28" ht="14.5">
      <c r="A192" s="153">
        <f t="shared" si="2"/>
        <v>44748</v>
      </c>
      <c r="B192" s="60">
        <v>74.8</v>
      </c>
      <c r="C192" s="72">
        <v>30.2</v>
      </c>
      <c r="D192" s="62">
        <v>1026.5</v>
      </c>
      <c r="E192" s="73">
        <v>1027</v>
      </c>
      <c r="F192" s="79">
        <v>67.252403060602248</v>
      </c>
      <c r="G192" s="130">
        <v>13.55934705401947</v>
      </c>
      <c r="H192" s="129">
        <v>19.8</v>
      </c>
      <c r="I192" s="60">
        <v>19.899999999999999</v>
      </c>
      <c r="J192" s="127">
        <v>16.2</v>
      </c>
      <c r="K192" s="60">
        <v>24.3</v>
      </c>
      <c r="L192" s="60">
        <v>24.4</v>
      </c>
      <c r="M192" s="60">
        <f>AVERAGE(L192,N192)</f>
        <v>17.75</v>
      </c>
      <c r="N192" s="60">
        <v>11.1</v>
      </c>
      <c r="O192" s="60">
        <v>6.6</v>
      </c>
      <c r="P192" s="60">
        <v>11.7</v>
      </c>
      <c r="Q192" s="60">
        <v>19.100000000000001</v>
      </c>
      <c r="R192" s="60">
        <v>17.8</v>
      </c>
      <c r="S192" s="60">
        <v>16.600000000000001</v>
      </c>
      <c r="T192" s="62">
        <v>0</v>
      </c>
      <c r="U192" s="64">
        <v>0</v>
      </c>
      <c r="V192" s="65"/>
      <c r="W192" s="60">
        <v>4.5</v>
      </c>
      <c r="X192" s="64">
        <v>8</v>
      </c>
      <c r="Y192" s="64">
        <v>7</v>
      </c>
      <c r="Z192" s="66" t="s">
        <v>82</v>
      </c>
      <c r="AA192" s="67">
        <v>14</v>
      </c>
      <c r="AB192" s="104">
        <v>9.8000000000000007</v>
      </c>
    </row>
    <row r="193" spans="1:28" ht="14.5" customHeight="1">
      <c r="A193" s="153">
        <f t="shared" si="2"/>
        <v>44749</v>
      </c>
      <c r="B193" s="60">
        <v>76</v>
      </c>
      <c r="C193" s="72">
        <v>30.26</v>
      </c>
      <c r="D193" s="62">
        <v>1028</v>
      </c>
      <c r="E193" s="73">
        <v>1029</v>
      </c>
      <c r="F193" s="79">
        <v>69.595153194980725</v>
      </c>
      <c r="G193" s="130">
        <v>12.841987629690568</v>
      </c>
      <c r="H193" s="129">
        <v>18.5</v>
      </c>
      <c r="I193" s="60">
        <v>18.5</v>
      </c>
      <c r="J193" s="127">
        <v>15.3</v>
      </c>
      <c r="K193" s="60">
        <v>24.8</v>
      </c>
      <c r="L193" s="60">
        <v>24.8</v>
      </c>
      <c r="M193" s="60">
        <f>AVERAGE(L193,N193)</f>
        <v>19.45</v>
      </c>
      <c r="N193" s="62">
        <v>14.1</v>
      </c>
      <c r="O193" s="60">
        <v>13.6</v>
      </c>
      <c r="P193" s="60">
        <v>14.6</v>
      </c>
      <c r="Q193" s="60">
        <v>19.5</v>
      </c>
      <c r="R193" s="60">
        <v>18.3</v>
      </c>
      <c r="S193" s="60">
        <v>16.600000000000001</v>
      </c>
      <c r="T193" s="62">
        <v>0</v>
      </c>
      <c r="U193" s="64">
        <v>0</v>
      </c>
      <c r="V193" s="53"/>
      <c r="W193" s="60">
        <v>7.8</v>
      </c>
      <c r="X193" s="74">
        <v>8</v>
      </c>
      <c r="Y193" s="74">
        <v>6</v>
      </c>
      <c r="Z193" s="66" t="s">
        <v>82</v>
      </c>
      <c r="AA193" s="67">
        <v>9.5</v>
      </c>
      <c r="AB193" s="104">
        <v>6.65</v>
      </c>
    </row>
    <row r="194" spans="1:28" ht="14.5">
      <c r="A194" s="153">
        <f t="shared" si="2"/>
        <v>44750</v>
      </c>
      <c r="B194" s="60">
        <v>76.900000000000006</v>
      </c>
      <c r="C194" s="72">
        <v>30.372</v>
      </c>
      <c r="D194" s="62">
        <v>1032</v>
      </c>
      <c r="E194" s="73">
        <v>1033</v>
      </c>
      <c r="F194" s="79">
        <v>61.801582406251953</v>
      </c>
      <c r="G194" s="130">
        <v>14.154561716462529</v>
      </c>
      <c r="H194" s="129">
        <v>21.8</v>
      </c>
      <c r="I194" s="60">
        <v>22</v>
      </c>
      <c r="J194" s="127">
        <v>17.3</v>
      </c>
      <c r="K194" s="60">
        <v>27.7</v>
      </c>
      <c r="L194" s="60">
        <v>27.9</v>
      </c>
      <c r="M194" s="60">
        <f>AVERAGE(L194,N194)</f>
        <v>20</v>
      </c>
      <c r="N194" s="60">
        <v>12.1</v>
      </c>
      <c r="O194" s="60">
        <v>8.1</v>
      </c>
      <c r="P194" s="60">
        <v>12.1</v>
      </c>
      <c r="Q194" s="60">
        <v>21</v>
      </c>
      <c r="R194" s="60">
        <v>18.8</v>
      </c>
      <c r="S194" s="60">
        <v>16.600000000000001</v>
      </c>
      <c r="T194" s="60">
        <v>0</v>
      </c>
      <c r="U194" s="64">
        <v>0</v>
      </c>
      <c r="V194" s="62"/>
      <c r="W194" s="62">
        <v>13.2</v>
      </c>
      <c r="X194" s="64">
        <v>8</v>
      </c>
      <c r="Y194" s="64">
        <v>2</v>
      </c>
      <c r="Z194" s="66" t="s">
        <v>82</v>
      </c>
      <c r="AA194" s="67">
        <v>5</v>
      </c>
      <c r="AB194" s="104">
        <v>3.5</v>
      </c>
    </row>
    <row r="195" spans="1:28" ht="14.5" customHeight="1">
      <c r="A195" s="153">
        <f t="shared" si="2"/>
        <v>44751</v>
      </c>
      <c r="B195" s="60">
        <v>78.400000000000006</v>
      </c>
      <c r="C195" s="72">
        <v>30.294</v>
      </c>
      <c r="D195" s="62">
        <v>1030.5</v>
      </c>
      <c r="E195" s="73">
        <v>1031.8</v>
      </c>
      <c r="F195" s="79">
        <v>70.198942103076348</v>
      </c>
      <c r="G195" s="130">
        <v>13.644727610595092</v>
      </c>
      <c r="H195" s="129">
        <v>19.2</v>
      </c>
      <c r="I195" s="60">
        <v>19.399999999999999</v>
      </c>
      <c r="J195" s="127">
        <v>16</v>
      </c>
      <c r="K195" s="60">
        <v>26.8</v>
      </c>
      <c r="L195" s="60">
        <v>27</v>
      </c>
      <c r="M195" s="60">
        <f>AVERAGE(L195,N195)</f>
        <v>19.899999999999999</v>
      </c>
      <c r="N195" s="60">
        <v>12.8</v>
      </c>
      <c r="O195" s="60">
        <v>8.6</v>
      </c>
      <c r="P195" s="60">
        <v>12.8</v>
      </c>
      <c r="Q195" s="60">
        <v>21.5</v>
      </c>
      <c r="R195" s="60">
        <v>19.5</v>
      </c>
      <c r="S195" s="60">
        <v>16.8</v>
      </c>
      <c r="T195" s="62">
        <v>0</v>
      </c>
      <c r="U195" s="64">
        <v>0</v>
      </c>
      <c r="V195" s="75"/>
      <c r="W195" s="60">
        <v>13</v>
      </c>
      <c r="X195" s="64">
        <v>8</v>
      </c>
      <c r="Y195" s="64">
        <v>6</v>
      </c>
      <c r="Z195" s="66" t="s">
        <v>88</v>
      </c>
      <c r="AA195" s="67">
        <v>9</v>
      </c>
      <c r="AB195" s="104">
        <v>6.3000000000000007</v>
      </c>
    </row>
    <row r="196" spans="1:28" ht="14.5">
      <c r="A196" s="153">
        <f t="shared" si="2"/>
        <v>44752</v>
      </c>
      <c r="B196" s="60">
        <v>78.400000000000006</v>
      </c>
      <c r="C196" s="72">
        <v>30.187999999999999</v>
      </c>
      <c r="D196" s="62">
        <v>1027.8</v>
      </c>
      <c r="E196" s="73">
        <v>1028.3</v>
      </c>
      <c r="F196" s="79">
        <v>59.048003537035896</v>
      </c>
      <c r="G196" s="130">
        <v>12.421237405680298</v>
      </c>
      <c r="H196" s="129">
        <v>20.7</v>
      </c>
      <c r="I196" s="60">
        <v>21</v>
      </c>
      <c r="J196" s="127">
        <v>16</v>
      </c>
      <c r="K196" s="60">
        <v>29.3</v>
      </c>
      <c r="L196" s="60">
        <v>29.7</v>
      </c>
      <c r="M196" s="60">
        <f>AVERAGE(L196,N196)</f>
        <v>20.75</v>
      </c>
      <c r="N196" s="60">
        <v>11.8</v>
      </c>
      <c r="O196" s="60">
        <v>7.6</v>
      </c>
      <c r="P196" s="60">
        <v>12</v>
      </c>
      <c r="Q196" s="60">
        <v>22.6</v>
      </c>
      <c r="R196" s="60">
        <v>19.8</v>
      </c>
      <c r="S196" s="60">
        <v>16.8</v>
      </c>
      <c r="T196" s="60">
        <v>0</v>
      </c>
      <c r="U196" s="64">
        <v>0</v>
      </c>
      <c r="V196" s="75"/>
      <c r="W196" s="62">
        <v>15.3</v>
      </c>
      <c r="X196" s="64">
        <v>8</v>
      </c>
      <c r="Y196" s="64">
        <v>0</v>
      </c>
      <c r="Z196" s="66" t="s">
        <v>82</v>
      </c>
      <c r="AA196" s="67">
        <v>4</v>
      </c>
      <c r="AB196" s="104">
        <v>2.8</v>
      </c>
    </row>
    <row r="197" spans="1:28" ht="14.5" customHeight="1">
      <c r="A197" s="153">
        <f t="shared" si="2"/>
        <v>44753</v>
      </c>
      <c r="B197" s="60">
        <v>79.400000000000006</v>
      </c>
      <c r="C197" s="61">
        <v>30.102</v>
      </c>
      <c r="D197" s="76">
        <v>1024</v>
      </c>
      <c r="E197" s="63">
        <v>1024</v>
      </c>
      <c r="F197" s="79">
        <v>43.673356449892196</v>
      </c>
      <c r="G197" s="130">
        <v>12.344064714367283</v>
      </c>
      <c r="H197" s="129">
        <v>25.6</v>
      </c>
      <c r="I197" s="60">
        <v>25.7</v>
      </c>
      <c r="J197" s="127">
        <v>17.899999999999999</v>
      </c>
      <c r="K197" s="60">
        <v>31.2</v>
      </c>
      <c r="L197" s="60">
        <v>31.4</v>
      </c>
      <c r="M197" s="60">
        <f>AVERAGE(L197,N197)</f>
        <v>23.2</v>
      </c>
      <c r="N197" s="60">
        <v>15</v>
      </c>
      <c r="O197" s="60">
        <v>10</v>
      </c>
      <c r="P197" s="60">
        <v>14.1</v>
      </c>
      <c r="Q197" s="60">
        <v>20.399999999999999</v>
      </c>
      <c r="R197" s="60">
        <v>17</v>
      </c>
      <c r="S197" s="144">
        <v>24.6</v>
      </c>
      <c r="T197" s="60">
        <v>0</v>
      </c>
      <c r="U197" s="64">
        <v>0</v>
      </c>
      <c r="V197" s="75"/>
      <c r="W197" s="60">
        <v>13.1</v>
      </c>
      <c r="X197" s="64">
        <v>8</v>
      </c>
      <c r="Y197" s="64">
        <v>0</v>
      </c>
      <c r="Z197" s="66" t="s">
        <v>82</v>
      </c>
      <c r="AA197" s="67">
        <v>7</v>
      </c>
      <c r="AB197" s="104">
        <v>4.9000000000000004</v>
      </c>
    </row>
    <row r="198" spans="1:28" ht="14.5">
      <c r="A198" s="153">
        <f t="shared" si="2"/>
        <v>44754</v>
      </c>
      <c r="B198" s="60">
        <v>80.400000000000006</v>
      </c>
      <c r="C198" s="61">
        <v>30.06</v>
      </c>
      <c r="D198" s="62">
        <v>1023.1</v>
      </c>
      <c r="E198" s="63">
        <v>1023.3</v>
      </c>
      <c r="F198" s="79">
        <v>57.816059353879147</v>
      </c>
      <c r="G198" s="130">
        <v>14.346338337953295</v>
      </c>
      <c r="H198" s="129">
        <v>23.1</v>
      </c>
      <c r="I198" s="60">
        <v>23.3</v>
      </c>
      <c r="J198" s="127">
        <v>17.899999999999999</v>
      </c>
      <c r="K198" s="60">
        <v>28.8</v>
      </c>
      <c r="L198" s="60">
        <v>29</v>
      </c>
      <c r="M198" s="60">
        <f>AVERAGE(L198,N198)</f>
        <v>23.55</v>
      </c>
      <c r="N198" s="60">
        <v>18.100000000000001</v>
      </c>
      <c r="O198" s="60">
        <v>13.3</v>
      </c>
      <c r="P198" s="60">
        <v>17.8</v>
      </c>
      <c r="Q198" s="60">
        <v>24.7</v>
      </c>
      <c r="R198" s="60">
        <v>21.1</v>
      </c>
      <c r="S198" s="60">
        <v>17.2</v>
      </c>
      <c r="T198" s="60">
        <v>0</v>
      </c>
      <c r="U198" s="64">
        <v>0</v>
      </c>
      <c r="V198" s="60"/>
      <c r="W198" s="60">
        <v>0.8</v>
      </c>
      <c r="X198" s="64">
        <v>6</v>
      </c>
      <c r="Y198" s="64">
        <v>8</v>
      </c>
      <c r="Z198" s="66" t="s">
        <v>82</v>
      </c>
      <c r="AA198" s="67">
        <v>4</v>
      </c>
      <c r="AB198" s="104">
        <v>2.8</v>
      </c>
    </row>
    <row r="199" spans="1:28" ht="14.5" customHeight="1">
      <c r="A199" s="153">
        <f t="shared" si="2"/>
        <v>44755</v>
      </c>
      <c r="B199" s="60">
        <v>81.099999999999994</v>
      </c>
      <c r="C199" s="61">
        <v>30.044</v>
      </c>
      <c r="D199" s="62">
        <v>1022.5</v>
      </c>
      <c r="E199" s="63">
        <v>1023</v>
      </c>
      <c r="F199" s="79">
        <v>70.127865067177794</v>
      </c>
      <c r="G199" s="130">
        <v>15.544926096470135</v>
      </c>
      <c r="H199" s="129">
        <v>21.2</v>
      </c>
      <c r="I199" s="60">
        <v>21.4</v>
      </c>
      <c r="J199" s="127">
        <v>17.8</v>
      </c>
      <c r="K199" s="60">
        <v>26.7</v>
      </c>
      <c r="L199" s="60">
        <v>26.9</v>
      </c>
      <c r="M199" s="60">
        <f>AVERAGE(L199,N199)</f>
        <v>21.5</v>
      </c>
      <c r="N199" s="60">
        <v>16.100000000000001</v>
      </c>
      <c r="O199" s="60">
        <v>11.6</v>
      </c>
      <c r="P199" s="60">
        <v>15.8</v>
      </c>
      <c r="Q199" s="60">
        <v>23.4</v>
      </c>
      <c r="R199" s="60">
        <v>21</v>
      </c>
      <c r="S199" s="60">
        <v>17.399999999999999</v>
      </c>
      <c r="T199" s="60">
        <v>0</v>
      </c>
      <c r="U199" s="64">
        <v>0</v>
      </c>
      <c r="V199" s="65"/>
      <c r="W199" s="60">
        <v>8.9</v>
      </c>
      <c r="X199" s="64">
        <v>8</v>
      </c>
      <c r="Y199" s="64">
        <v>7</v>
      </c>
      <c r="Z199" s="66" t="s">
        <v>82</v>
      </c>
      <c r="AA199" s="67">
        <v>5</v>
      </c>
      <c r="AB199" s="104">
        <v>3.5</v>
      </c>
    </row>
    <row r="200" spans="1:28" ht="14.5">
      <c r="A200" s="153">
        <f t="shared" ref="A200:A263" si="3">A199+1</f>
        <v>44756</v>
      </c>
      <c r="B200" s="60">
        <v>78.2</v>
      </c>
      <c r="C200" s="61">
        <v>30.05</v>
      </c>
      <c r="D200" s="62">
        <v>1022.5</v>
      </c>
      <c r="E200" s="63">
        <v>1023.5</v>
      </c>
      <c r="F200" s="79">
        <v>50.322766461580116</v>
      </c>
      <c r="G200" s="130">
        <v>9.4577632091528994</v>
      </c>
      <c r="H200" s="129">
        <v>20.100000000000001</v>
      </c>
      <c r="I200" s="60">
        <v>20.2</v>
      </c>
      <c r="J200" s="127">
        <v>14.4</v>
      </c>
      <c r="K200" s="60">
        <v>24.2</v>
      </c>
      <c r="L200" s="60">
        <v>24.4</v>
      </c>
      <c r="M200" s="60">
        <f>AVERAGE(L200,N200)</f>
        <v>18.350000000000001</v>
      </c>
      <c r="N200" s="60">
        <v>12.3</v>
      </c>
      <c r="O200" s="60">
        <v>7.9</v>
      </c>
      <c r="P200" s="60">
        <v>13.1</v>
      </c>
      <c r="Q200" s="60">
        <v>23.1</v>
      </c>
      <c r="R200" s="60">
        <v>21</v>
      </c>
      <c r="S200" s="60">
        <v>17.7</v>
      </c>
      <c r="T200" s="60">
        <v>0</v>
      </c>
      <c r="U200" s="64">
        <v>0</v>
      </c>
      <c r="V200" s="65"/>
      <c r="W200" s="60">
        <v>14.25</v>
      </c>
      <c r="X200" s="64">
        <v>8</v>
      </c>
      <c r="Y200" s="64">
        <v>3</v>
      </c>
      <c r="Z200" s="66" t="s">
        <v>82</v>
      </c>
      <c r="AA200" s="67">
        <v>9</v>
      </c>
      <c r="AB200" s="104">
        <v>6.3000000000000007</v>
      </c>
    </row>
    <row r="201" spans="1:28" ht="14.5" customHeight="1">
      <c r="A201" s="153">
        <f t="shared" si="3"/>
        <v>44757</v>
      </c>
      <c r="B201" s="85">
        <v>76.8</v>
      </c>
      <c r="C201" s="86">
        <v>29.85</v>
      </c>
      <c r="D201" s="70">
        <v>1024</v>
      </c>
      <c r="E201" s="87">
        <v>1024</v>
      </c>
      <c r="F201" s="79">
        <v>51.910306790385086</v>
      </c>
      <c r="G201" s="130">
        <v>9.9205197141994041</v>
      </c>
      <c r="H201" s="142">
        <v>20.100000000000001</v>
      </c>
      <c r="I201" s="85">
        <v>20.3</v>
      </c>
      <c r="J201" s="132">
        <v>14.6</v>
      </c>
      <c r="K201" s="85">
        <v>24.5</v>
      </c>
      <c r="L201" s="85">
        <v>24.8</v>
      </c>
      <c r="M201" s="60">
        <f>AVERAGE(L201,N201)</f>
        <v>17.850000000000001</v>
      </c>
      <c r="N201" s="85">
        <v>10.9</v>
      </c>
      <c r="O201" s="85">
        <v>6</v>
      </c>
      <c r="P201" s="85">
        <v>10.9</v>
      </c>
      <c r="Q201" s="85">
        <v>22.8</v>
      </c>
      <c r="R201" s="85">
        <v>20.7</v>
      </c>
      <c r="S201" s="85">
        <v>18</v>
      </c>
      <c r="T201" s="85">
        <v>0</v>
      </c>
      <c r="U201" s="89">
        <v>0</v>
      </c>
      <c r="V201" s="90"/>
      <c r="W201" s="85">
        <v>14.3</v>
      </c>
      <c r="X201" s="89">
        <v>8</v>
      </c>
      <c r="Y201" s="89">
        <v>2</v>
      </c>
      <c r="Z201" s="91" t="s">
        <v>82</v>
      </c>
      <c r="AA201" s="92">
        <v>6</v>
      </c>
      <c r="AB201" s="104">
        <v>4.2</v>
      </c>
    </row>
    <row r="202" spans="1:28" ht="14.5">
      <c r="A202" s="153">
        <f t="shared" si="3"/>
        <v>44758</v>
      </c>
      <c r="B202" s="60">
        <v>77.599999999999994</v>
      </c>
      <c r="C202" s="61">
        <v>30.148</v>
      </c>
      <c r="D202" s="62">
        <v>1025</v>
      </c>
      <c r="E202" s="62">
        <v>1025.5</v>
      </c>
      <c r="F202" s="79">
        <v>63.787258985735718</v>
      </c>
      <c r="G202" s="130">
        <v>11.89696183069681</v>
      </c>
      <c r="H202" s="60">
        <v>18.899999999999999</v>
      </c>
      <c r="I202" s="60">
        <v>19.100000000000001</v>
      </c>
      <c r="J202" s="127">
        <v>15</v>
      </c>
      <c r="K202" s="85">
        <v>28.3</v>
      </c>
      <c r="L202" s="85">
        <v>28.5</v>
      </c>
      <c r="M202" s="60">
        <f>AVERAGE(L202,N202)</f>
        <v>19.8</v>
      </c>
      <c r="N202" s="60">
        <v>11.1</v>
      </c>
      <c r="O202" s="60">
        <v>7.8</v>
      </c>
      <c r="P202" s="60">
        <v>10.8</v>
      </c>
      <c r="Q202" s="60">
        <v>22.6</v>
      </c>
      <c r="R202" s="60">
        <v>20.399999999999999</v>
      </c>
      <c r="S202" s="60">
        <v>17.8</v>
      </c>
      <c r="T202" s="85">
        <v>0</v>
      </c>
      <c r="U202" s="64">
        <v>0</v>
      </c>
      <c r="V202" s="65"/>
      <c r="W202" s="85">
        <v>13.5</v>
      </c>
      <c r="X202" s="64">
        <v>8</v>
      </c>
      <c r="Y202" s="64">
        <v>0</v>
      </c>
      <c r="Z202" s="66" t="s">
        <v>82</v>
      </c>
      <c r="AA202" s="60">
        <v>0</v>
      </c>
      <c r="AB202" s="104">
        <v>0</v>
      </c>
    </row>
    <row r="203" spans="1:28" ht="14.5" customHeight="1">
      <c r="A203" s="153">
        <f t="shared" si="3"/>
        <v>44759</v>
      </c>
      <c r="B203" s="85">
        <v>78.599999999999994</v>
      </c>
      <c r="C203" s="86">
        <v>30.155999999999999</v>
      </c>
      <c r="D203" s="70">
        <v>1025.3</v>
      </c>
      <c r="E203" s="87">
        <v>1025.5</v>
      </c>
      <c r="F203" s="79">
        <v>49.68755924791131</v>
      </c>
      <c r="G203" s="130">
        <v>12.944739801675007</v>
      </c>
      <c r="H203" s="142">
        <v>24.1</v>
      </c>
      <c r="I203" s="85">
        <v>24.5</v>
      </c>
      <c r="J203" s="143">
        <v>17.600000000000001</v>
      </c>
      <c r="K203" s="60">
        <v>30.1</v>
      </c>
      <c r="L203" s="60">
        <v>30.2</v>
      </c>
      <c r="M203" s="60">
        <f>AVERAGE(L203,N203)</f>
        <v>23.549999999999997</v>
      </c>
      <c r="N203" s="142">
        <v>16.899999999999999</v>
      </c>
      <c r="O203" s="85">
        <v>12</v>
      </c>
      <c r="P203" s="85">
        <v>11.9</v>
      </c>
      <c r="Q203" s="85">
        <v>24.4</v>
      </c>
      <c r="R203" s="85">
        <v>21.1</v>
      </c>
      <c r="S203" s="92">
        <v>18</v>
      </c>
      <c r="T203" s="60">
        <v>0</v>
      </c>
      <c r="U203" s="119">
        <v>0</v>
      </c>
      <c r="V203" s="120"/>
      <c r="W203" s="60">
        <v>13</v>
      </c>
      <c r="X203" s="121">
        <v>8</v>
      </c>
      <c r="Y203" s="89">
        <v>6</v>
      </c>
      <c r="Z203" s="91" t="s">
        <v>82</v>
      </c>
      <c r="AA203" s="92">
        <v>10</v>
      </c>
      <c r="AB203" s="104">
        <v>7</v>
      </c>
    </row>
    <row r="204" spans="1:28" ht="14.5">
      <c r="A204" s="153">
        <f t="shared" si="3"/>
        <v>44760</v>
      </c>
      <c r="B204" s="60">
        <v>80.8</v>
      </c>
      <c r="C204" s="61">
        <v>29.995999999999999</v>
      </c>
      <c r="D204" s="62">
        <v>1021</v>
      </c>
      <c r="E204" s="62">
        <v>1020.5</v>
      </c>
      <c r="F204" s="79">
        <v>43.285877740638405</v>
      </c>
      <c r="G204" s="130">
        <v>13.65285213621932</v>
      </c>
      <c r="H204" s="85">
        <v>27.2</v>
      </c>
      <c r="I204" s="85">
        <v>27.3</v>
      </c>
      <c r="J204" s="132">
        <v>19.100000000000001</v>
      </c>
      <c r="K204" s="77">
        <v>36.299999999999997</v>
      </c>
      <c r="L204" s="77">
        <v>36.700000000000003</v>
      </c>
      <c r="M204" s="60">
        <f>AVERAGE(L204,N204)</f>
        <v>25.650000000000002</v>
      </c>
      <c r="N204" s="85">
        <v>14.6</v>
      </c>
      <c r="O204" s="85">
        <v>10.5</v>
      </c>
      <c r="P204" s="85">
        <v>14.8</v>
      </c>
      <c r="Q204" s="85">
        <v>24.9</v>
      </c>
      <c r="R204" s="85">
        <v>21.4</v>
      </c>
      <c r="S204" s="85">
        <v>18.100000000000001</v>
      </c>
      <c r="T204" s="77">
        <v>0</v>
      </c>
      <c r="U204" s="108">
        <v>0</v>
      </c>
      <c r="V204" s="109"/>
      <c r="W204" s="77">
        <v>11.8</v>
      </c>
      <c r="X204" s="89">
        <v>8</v>
      </c>
      <c r="Y204" s="89">
        <v>0</v>
      </c>
      <c r="Z204" s="91" t="s">
        <v>82</v>
      </c>
      <c r="AA204" s="85">
        <v>5</v>
      </c>
      <c r="AB204" s="110">
        <v>3.5</v>
      </c>
    </row>
    <row r="205" spans="1:28" ht="14.5" customHeight="1">
      <c r="A205" s="153">
        <f t="shared" si="3"/>
        <v>44761</v>
      </c>
      <c r="B205" s="85">
        <v>84.8</v>
      </c>
      <c r="C205" s="86">
        <v>29.716000000000001</v>
      </c>
      <c r="D205" s="70">
        <v>1016.8</v>
      </c>
      <c r="E205" s="87">
        <v>1012.2</v>
      </c>
      <c r="F205" s="79">
        <v>29.880321295824313</v>
      </c>
      <c r="G205" s="133">
        <v>12.220817097984698</v>
      </c>
      <c r="H205" s="60">
        <v>32</v>
      </c>
      <c r="I205" s="60">
        <v>32.200000000000003</v>
      </c>
      <c r="J205" s="127">
        <v>20.2</v>
      </c>
      <c r="K205" s="115">
        <v>38</v>
      </c>
      <c r="L205" s="102">
        <v>38.1</v>
      </c>
      <c r="M205" s="60">
        <f>AVERAGE(L205,N205)</f>
        <v>28</v>
      </c>
      <c r="N205" s="60">
        <v>17.899999999999999</v>
      </c>
      <c r="O205" s="60">
        <v>10.9</v>
      </c>
      <c r="P205" s="60">
        <v>17.7</v>
      </c>
      <c r="Q205" s="60">
        <v>26.4</v>
      </c>
      <c r="R205" s="60">
        <v>22</v>
      </c>
      <c r="S205" s="60">
        <v>18.100000000000001</v>
      </c>
      <c r="T205" s="102">
        <v>0</v>
      </c>
      <c r="U205" s="64">
        <v>0</v>
      </c>
      <c r="V205" s="65"/>
      <c r="W205" s="60">
        <v>10.8</v>
      </c>
      <c r="X205" s="64">
        <v>8</v>
      </c>
      <c r="Y205" s="64">
        <v>0</v>
      </c>
      <c r="Z205" s="66" t="s">
        <v>82</v>
      </c>
      <c r="AA205" s="60">
        <v>11</v>
      </c>
      <c r="AB205" s="104">
        <v>7.7</v>
      </c>
    </row>
    <row r="206" spans="1:28" ht="14.5">
      <c r="A206" s="153">
        <f t="shared" si="3"/>
        <v>44762</v>
      </c>
      <c r="B206" s="102"/>
      <c r="C206" s="126"/>
      <c r="D206" s="115">
        <v>1016</v>
      </c>
      <c r="E206" s="115">
        <v>1016</v>
      </c>
      <c r="F206" s="79">
        <v>69.292385457022647</v>
      </c>
      <c r="G206" s="137">
        <v>16.314406978612123</v>
      </c>
      <c r="H206" s="102">
        <v>22.2</v>
      </c>
      <c r="I206" s="102">
        <v>22.4</v>
      </c>
      <c r="J206" s="139">
        <v>18.600000000000001</v>
      </c>
      <c r="K206" s="60">
        <v>24.6</v>
      </c>
      <c r="L206" s="60">
        <v>24.8</v>
      </c>
      <c r="M206" s="60">
        <f>AVERAGE(L206,N206)</f>
        <v>21.8</v>
      </c>
      <c r="N206" s="102">
        <v>18.8</v>
      </c>
      <c r="O206" s="102">
        <v>15.6</v>
      </c>
      <c r="P206" s="102">
        <v>19.899999999999999</v>
      </c>
      <c r="Q206" s="102">
        <v>25.9</v>
      </c>
      <c r="R206" s="102">
        <v>22.7</v>
      </c>
      <c r="S206" s="102">
        <v>18.399999999999999</v>
      </c>
      <c r="T206" s="60" t="s">
        <v>85</v>
      </c>
      <c r="U206" s="74">
        <v>0</v>
      </c>
      <c r="V206" s="75"/>
      <c r="W206" s="60">
        <v>0.6</v>
      </c>
      <c r="X206" s="102">
        <v>8</v>
      </c>
      <c r="Y206" s="102">
        <v>3</v>
      </c>
      <c r="Z206" s="117" t="s">
        <v>82</v>
      </c>
      <c r="AA206" s="115">
        <v>10</v>
      </c>
      <c r="AB206" s="118">
        <v>7</v>
      </c>
    </row>
    <row r="207" spans="1:28" ht="14.5" customHeight="1">
      <c r="A207" s="153">
        <f t="shared" si="3"/>
        <v>44763</v>
      </c>
      <c r="B207" s="94">
        <v>80.7</v>
      </c>
      <c r="C207" s="100">
        <v>30.027999999999999</v>
      </c>
      <c r="D207" s="94">
        <v>1021.9</v>
      </c>
      <c r="E207" s="107">
        <v>1022.8</v>
      </c>
      <c r="F207" s="116">
        <v>73.823947334088032</v>
      </c>
      <c r="G207" s="136">
        <v>14.517238916536593</v>
      </c>
      <c r="H207" s="134">
        <v>19.3</v>
      </c>
      <c r="I207" s="94">
        <v>19.5</v>
      </c>
      <c r="J207" s="135">
        <v>16.5</v>
      </c>
      <c r="K207" s="94">
        <v>22.8</v>
      </c>
      <c r="L207" s="94">
        <v>23.1</v>
      </c>
      <c r="M207" s="60">
        <f>AVERAGE(L207,N207)</f>
        <v>18.450000000000003</v>
      </c>
      <c r="N207" s="94">
        <v>13.8</v>
      </c>
      <c r="O207" s="94">
        <v>9.9</v>
      </c>
      <c r="P207" s="94">
        <v>14.4</v>
      </c>
      <c r="Q207" s="76">
        <v>22.6</v>
      </c>
      <c r="R207" s="94">
        <v>21.7</v>
      </c>
      <c r="S207" s="94">
        <v>18.5</v>
      </c>
      <c r="T207" s="94">
        <v>2</v>
      </c>
      <c r="U207" s="96">
        <v>0</v>
      </c>
      <c r="V207" s="111"/>
      <c r="W207" s="76">
        <v>1.8</v>
      </c>
      <c r="X207" s="112">
        <v>8</v>
      </c>
      <c r="Y207" s="112">
        <v>7</v>
      </c>
      <c r="Z207" s="113" t="s">
        <v>82</v>
      </c>
      <c r="AA207" s="107">
        <v>6</v>
      </c>
      <c r="AB207" s="114">
        <v>4.2</v>
      </c>
    </row>
    <row r="208" spans="1:28" ht="14.5">
      <c r="A208" s="153">
        <f t="shared" si="3"/>
        <v>44764</v>
      </c>
      <c r="B208" s="60">
        <v>80.900000000000006</v>
      </c>
      <c r="C208" s="61">
        <v>29.998000000000001</v>
      </c>
      <c r="D208" s="62">
        <v>1020</v>
      </c>
      <c r="E208" s="63">
        <v>1021</v>
      </c>
      <c r="F208" s="79">
        <v>64.699453483623998</v>
      </c>
      <c r="G208" s="138">
        <v>12.966368163677489</v>
      </c>
      <c r="H208" s="129">
        <v>19.8</v>
      </c>
      <c r="I208" s="60">
        <v>20</v>
      </c>
      <c r="J208" s="127">
        <v>15.9</v>
      </c>
      <c r="K208" s="60">
        <v>23.2</v>
      </c>
      <c r="L208" s="60">
        <v>23.5</v>
      </c>
      <c r="M208" s="60">
        <f>AVERAGE(L208,N208)</f>
        <v>19.8</v>
      </c>
      <c r="N208" s="60">
        <v>16.100000000000001</v>
      </c>
      <c r="O208" s="60">
        <v>13.4</v>
      </c>
      <c r="P208" s="60">
        <v>16.899999999999999</v>
      </c>
      <c r="Q208" s="60">
        <v>22.4</v>
      </c>
      <c r="R208" s="60">
        <v>21.3</v>
      </c>
      <c r="S208" s="60">
        <v>18.600000000000001</v>
      </c>
      <c r="T208" s="60">
        <v>1.4</v>
      </c>
      <c r="U208" s="74">
        <v>0</v>
      </c>
      <c r="V208" s="64"/>
      <c r="W208" s="62">
        <v>4.3</v>
      </c>
      <c r="X208" s="74">
        <v>8</v>
      </c>
      <c r="Y208" s="74">
        <v>8</v>
      </c>
      <c r="Z208" s="66" t="s">
        <v>82</v>
      </c>
      <c r="AA208" s="67">
        <v>7</v>
      </c>
      <c r="AB208" s="104">
        <v>4.9000000000000004</v>
      </c>
    </row>
    <row r="209" spans="1:28" ht="14.5" customHeight="1">
      <c r="A209" s="153">
        <f t="shared" si="3"/>
        <v>44765</v>
      </c>
      <c r="B209" s="60">
        <v>79.8</v>
      </c>
      <c r="C209" s="61">
        <v>29.92</v>
      </c>
      <c r="D209" s="62">
        <v>1018.8</v>
      </c>
      <c r="E209" s="63">
        <v>1019.5</v>
      </c>
      <c r="F209" s="79">
        <v>63.319194754539531</v>
      </c>
      <c r="G209" s="130">
        <v>12.921027244149039</v>
      </c>
      <c r="H209" s="129">
        <v>20.100000000000001</v>
      </c>
      <c r="I209" s="60">
        <v>20.3</v>
      </c>
      <c r="J209" s="127">
        <v>16</v>
      </c>
      <c r="K209" s="60">
        <v>24.5</v>
      </c>
      <c r="L209" s="60">
        <v>24.5</v>
      </c>
      <c r="M209" s="60">
        <f>AVERAGE(L209,N209)</f>
        <v>19.5</v>
      </c>
      <c r="N209" s="60">
        <v>14.5</v>
      </c>
      <c r="O209" s="60">
        <v>10.7</v>
      </c>
      <c r="P209" s="60">
        <v>14.7</v>
      </c>
      <c r="Q209" s="60">
        <v>21.7</v>
      </c>
      <c r="R209" s="60">
        <v>21.2</v>
      </c>
      <c r="S209" s="60">
        <v>18.7</v>
      </c>
      <c r="T209" s="62">
        <v>0.6</v>
      </c>
      <c r="U209" s="74">
        <v>0</v>
      </c>
      <c r="V209" s="64"/>
      <c r="W209" s="60">
        <v>5.25</v>
      </c>
      <c r="X209" s="64">
        <v>8</v>
      </c>
      <c r="Y209" s="64">
        <v>2</v>
      </c>
      <c r="Z209" s="66" t="s">
        <v>88</v>
      </c>
      <c r="AA209" s="67">
        <v>6</v>
      </c>
      <c r="AB209" s="104">
        <v>4.2</v>
      </c>
    </row>
    <row r="210" spans="1:28" ht="14.5">
      <c r="A210" s="153">
        <f t="shared" si="3"/>
        <v>44766</v>
      </c>
      <c r="B210" s="60">
        <v>76.8</v>
      </c>
      <c r="C210" s="61">
        <v>29.82</v>
      </c>
      <c r="D210" s="62">
        <v>1015.1</v>
      </c>
      <c r="E210" s="63">
        <v>1014.8</v>
      </c>
      <c r="F210" s="79">
        <v>78.792099345629467</v>
      </c>
      <c r="G210" s="130">
        <v>16.306081944456263</v>
      </c>
      <c r="H210" s="129">
        <v>20.100000000000001</v>
      </c>
      <c r="I210" s="60">
        <v>20.2</v>
      </c>
      <c r="J210" s="127">
        <v>17.8</v>
      </c>
      <c r="K210" s="60">
        <v>26.9</v>
      </c>
      <c r="L210" s="60">
        <v>27.1</v>
      </c>
      <c r="M210" s="60">
        <f>AVERAGE(L210,N210)</f>
        <v>21.75</v>
      </c>
      <c r="N210" s="60">
        <v>16.399999999999999</v>
      </c>
      <c r="O210" s="60">
        <v>14.5</v>
      </c>
      <c r="P210" s="60">
        <v>16.399999999999999</v>
      </c>
      <c r="Q210" s="60">
        <v>21.4</v>
      </c>
      <c r="R210" s="60">
        <v>21.1</v>
      </c>
      <c r="S210" s="60">
        <v>18.8</v>
      </c>
      <c r="T210" s="62">
        <v>0.6</v>
      </c>
      <c r="U210" s="74">
        <v>0</v>
      </c>
      <c r="V210" s="64"/>
      <c r="W210" s="60">
        <v>8.5</v>
      </c>
      <c r="X210" s="64">
        <v>8</v>
      </c>
      <c r="Y210" s="64">
        <v>7</v>
      </c>
      <c r="Z210" s="66" t="s">
        <v>82</v>
      </c>
      <c r="AA210" s="67">
        <v>15</v>
      </c>
      <c r="AB210" s="104">
        <v>10.5</v>
      </c>
    </row>
    <row r="211" spans="1:28" ht="14.5" customHeight="1">
      <c r="A211" s="153">
        <f t="shared" si="3"/>
        <v>44767</v>
      </c>
      <c r="B211" s="60">
        <v>76.2</v>
      </c>
      <c r="C211" s="61">
        <v>29.664000000000001</v>
      </c>
      <c r="D211" s="62">
        <v>1014.3</v>
      </c>
      <c r="E211" s="63">
        <v>1008.1</v>
      </c>
      <c r="F211" s="79">
        <v>80.332767201027949</v>
      </c>
      <c r="G211" s="130">
        <v>14.565250069628435</v>
      </c>
      <c r="H211" s="129">
        <v>18</v>
      </c>
      <c r="I211" s="60">
        <v>18.3</v>
      </c>
      <c r="J211" s="127">
        <v>16</v>
      </c>
      <c r="K211" s="60">
        <v>22.8</v>
      </c>
      <c r="L211" s="60">
        <v>22.8</v>
      </c>
      <c r="M211" s="60">
        <f>AVERAGE(L211,N211)</f>
        <v>19.100000000000001</v>
      </c>
      <c r="N211" s="60">
        <v>15.4</v>
      </c>
      <c r="O211" s="60">
        <v>13.1</v>
      </c>
      <c r="P211" s="60">
        <v>15.9</v>
      </c>
      <c r="Q211" s="60">
        <v>21.9</v>
      </c>
      <c r="R211" s="60">
        <v>21.5</v>
      </c>
      <c r="S211" s="60">
        <v>18.8</v>
      </c>
      <c r="T211" s="62" t="s">
        <v>85</v>
      </c>
      <c r="U211" s="74">
        <v>1</v>
      </c>
      <c r="V211" s="64"/>
      <c r="W211" s="62">
        <v>2</v>
      </c>
      <c r="X211" s="64">
        <v>8</v>
      </c>
      <c r="Y211" s="64">
        <v>8</v>
      </c>
      <c r="Z211" s="66" t="s">
        <v>82</v>
      </c>
      <c r="AA211" s="67">
        <v>12</v>
      </c>
      <c r="AB211" s="104">
        <v>8.4</v>
      </c>
    </row>
    <row r="212" spans="1:28" ht="14.5">
      <c r="A212" s="153">
        <f t="shared" si="3"/>
        <v>44768</v>
      </c>
      <c r="B212" s="60">
        <v>77</v>
      </c>
      <c r="C212" s="61">
        <v>29.99</v>
      </c>
      <c r="D212" s="62">
        <v>1020</v>
      </c>
      <c r="E212" s="63">
        <v>1020</v>
      </c>
      <c r="F212" s="79">
        <v>81.876282385426421</v>
      </c>
      <c r="G212" s="130">
        <v>12.419560667141662</v>
      </c>
      <c r="H212" s="129">
        <v>15.5</v>
      </c>
      <c r="I212" s="60">
        <v>15.5</v>
      </c>
      <c r="J212" s="127">
        <v>13.8</v>
      </c>
      <c r="K212" s="60"/>
      <c r="L212" s="60">
        <v>22.6</v>
      </c>
      <c r="M212" s="60">
        <f>AVERAGE(L212,N212)</f>
        <v>18.200000000000003</v>
      </c>
      <c r="N212" s="60">
        <v>13.8</v>
      </c>
      <c r="O212" s="60">
        <v>11.8</v>
      </c>
      <c r="P212" s="60">
        <v>14.9</v>
      </c>
      <c r="Q212" s="60">
        <v>20.399999999999999</v>
      </c>
      <c r="R212" s="60">
        <v>20.7</v>
      </c>
      <c r="S212" s="60">
        <v>18.7</v>
      </c>
      <c r="T212" s="60">
        <v>0</v>
      </c>
      <c r="U212" s="74">
        <v>0</v>
      </c>
      <c r="V212" s="64"/>
      <c r="W212" s="62">
        <v>3.5</v>
      </c>
      <c r="X212" s="64">
        <v>8</v>
      </c>
      <c r="Y212" s="64">
        <v>8</v>
      </c>
      <c r="Z212" s="66" t="s">
        <v>82</v>
      </c>
      <c r="AA212" s="67">
        <v>0</v>
      </c>
      <c r="AB212" s="104">
        <v>0</v>
      </c>
    </row>
    <row r="213" spans="1:28" ht="14.5" customHeight="1">
      <c r="A213" s="153">
        <f t="shared" si="3"/>
        <v>44769</v>
      </c>
      <c r="B213" s="60">
        <v>77</v>
      </c>
      <c r="C213" s="61">
        <v>30.007999999999999</v>
      </c>
      <c r="D213" s="62">
        <v>1020.2</v>
      </c>
      <c r="E213" s="63">
        <v>1021.2</v>
      </c>
      <c r="F213" s="79">
        <v>74.758900082224045</v>
      </c>
      <c r="G213" s="130">
        <v>13.553550069123245</v>
      </c>
      <c r="H213" s="140">
        <v>18.100000000000001</v>
      </c>
      <c r="I213" s="127"/>
      <c r="J213" s="127">
        <v>15.5</v>
      </c>
      <c r="K213" s="60">
        <v>22.5</v>
      </c>
      <c r="L213" s="60">
        <v>22.7</v>
      </c>
      <c r="M213" s="60">
        <f>AVERAGE(L213,N213)</f>
        <v>16.600000000000001</v>
      </c>
      <c r="N213" s="60">
        <v>10.5</v>
      </c>
      <c r="O213" s="60">
        <v>5.6</v>
      </c>
      <c r="P213" s="60">
        <v>10.8</v>
      </c>
      <c r="Q213" s="60">
        <v>20.7</v>
      </c>
      <c r="R213" s="60">
        <v>20.3</v>
      </c>
      <c r="S213" s="60">
        <v>18.600000000000001</v>
      </c>
      <c r="T213" s="60">
        <v>0</v>
      </c>
      <c r="U213" s="74">
        <v>0</v>
      </c>
      <c r="V213" s="64"/>
      <c r="W213" s="62">
        <v>3.3</v>
      </c>
      <c r="X213" s="64">
        <v>8</v>
      </c>
      <c r="Y213" s="64">
        <v>6</v>
      </c>
      <c r="Z213" s="66" t="s">
        <v>82</v>
      </c>
      <c r="AA213" s="67">
        <v>5</v>
      </c>
      <c r="AB213" s="104">
        <v>3.5</v>
      </c>
    </row>
    <row r="214" spans="1:28" ht="14.5">
      <c r="A214" s="153">
        <f t="shared" si="3"/>
        <v>44770</v>
      </c>
      <c r="B214" s="60">
        <v>76.8</v>
      </c>
      <c r="C214" s="61">
        <v>29.904</v>
      </c>
      <c r="D214" s="62">
        <v>1018</v>
      </c>
      <c r="E214" s="63">
        <v>1018</v>
      </c>
      <c r="F214" s="79">
        <v>68.421474860480899</v>
      </c>
      <c r="G214" s="130">
        <v>12.295887734374501</v>
      </c>
      <c r="H214" s="129">
        <v>18.2</v>
      </c>
      <c r="I214" s="60">
        <v>18.399999999999999</v>
      </c>
      <c r="J214" s="127">
        <v>14.9</v>
      </c>
      <c r="K214" s="60">
        <v>24.7</v>
      </c>
      <c r="L214" s="60">
        <v>24.7</v>
      </c>
      <c r="M214" s="60">
        <f>AVERAGE(L214,N214)</f>
        <v>19.399999999999999</v>
      </c>
      <c r="N214" s="60">
        <v>14.1</v>
      </c>
      <c r="O214" s="60">
        <v>12.1</v>
      </c>
      <c r="P214" s="60">
        <v>14.9</v>
      </c>
      <c r="Q214" s="60">
        <v>20.399999999999999</v>
      </c>
      <c r="R214" s="60">
        <v>20</v>
      </c>
      <c r="S214" s="60">
        <v>18.7</v>
      </c>
      <c r="T214" s="60">
        <v>0</v>
      </c>
      <c r="U214" s="74">
        <v>0</v>
      </c>
      <c r="V214" s="64"/>
      <c r="W214" s="62">
        <v>1</v>
      </c>
      <c r="X214" s="64">
        <v>8</v>
      </c>
      <c r="Y214" s="64">
        <v>8</v>
      </c>
      <c r="Z214" s="66" t="s">
        <v>82</v>
      </c>
      <c r="AA214" s="67">
        <v>5</v>
      </c>
      <c r="AB214" s="104">
        <v>3.5</v>
      </c>
    </row>
    <row r="215" spans="1:28" ht="14.5" customHeight="1">
      <c r="A215" s="153">
        <f t="shared" si="3"/>
        <v>44771</v>
      </c>
      <c r="B215" s="60">
        <v>77.400000000000006</v>
      </c>
      <c r="C215" s="61">
        <v>29.96</v>
      </c>
      <c r="D215" s="62">
        <v>1020</v>
      </c>
      <c r="E215" s="63">
        <v>1019</v>
      </c>
      <c r="F215" s="79">
        <v>55.186071603558375</v>
      </c>
      <c r="G215" s="130">
        <v>11.488811665165418</v>
      </c>
      <c r="H215" s="140">
        <v>20.8</v>
      </c>
      <c r="I215" s="127">
        <v>20.9</v>
      </c>
      <c r="J215" s="127">
        <v>15.6</v>
      </c>
      <c r="K215" s="60">
        <v>26.7</v>
      </c>
      <c r="L215" s="60">
        <v>27.1</v>
      </c>
      <c r="M215" s="60">
        <f>AVERAGE(L215,N215)</f>
        <v>20</v>
      </c>
      <c r="N215" s="60">
        <v>12.9</v>
      </c>
      <c r="O215" s="60">
        <v>8.4</v>
      </c>
      <c r="P215" s="60">
        <v>13.2</v>
      </c>
      <c r="Q215" s="60">
        <v>21.1</v>
      </c>
      <c r="R215" s="60">
        <v>19.8</v>
      </c>
      <c r="S215" s="60">
        <v>18.600000000000001</v>
      </c>
      <c r="T215" s="60">
        <v>0</v>
      </c>
      <c r="U215" s="74">
        <v>0</v>
      </c>
      <c r="V215" s="64"/>
      <c r="W215" s="62">
        <v>8.5</v>
      </c>
      <c r="X215" s="64">
        <v>8</v>
      </c>
      <c r="Y215" s="64">
        <v>1</v>
      </c>
      <c r="Z215" s="66" t="s">
        <v>82</v>
      </c>
      <c r="AA215" s="67">
        <v>5</v>
      </c>
      <c r="AB215" s="104">
        <v>3.5</v>
      </c>
    </row>
    <row r="216" spans="1:28" ht="14.5">
      <c r="A216" s="153">
        <f t="shared" si="3"/>
        <v>44772</v>
      </c>
      <c r="B216" s="60">
        <v>77.599999999999994</v>
      </c>
      <c r="C216" s="61">
        <v>29.91</v>
      </c>
      <c r="D216" s="62">
        <v>1018.9</v>
      </c>
      <c r="E216" s="63">
        <v>1019</v>
      </c>
      <c r="F216" s="79">
        <v>74.997613425215846</v>
      </c>
      <c r="G216" s="130">
        <v>15.147813812558798</v>
      </c>
      <c r="H216" s="129">
        <v>19.7</v>
      </c>
      <c r="I216" s="60">
        <v>19.8</v>
      </c>
      <c r="J216" s="127">
        <v>17</v>
      </c>
      <c r="K216" s="60">
        <v>24</v>
      </c>
      <c r="L216" s="60">
        <v>24.3</v>
      </c>
      <c r="M216" s="60">
        <f>AVERAGE(L216,N216)</f>
        <v>20.200000000000003</v>
      </c>
      <c r="N216" s="60">
        <v>16.100000000000001</v>
      </c>
      <c r="O216" s="60">
        <v>12.8</v>
      </c>
      <c r="P216" s="60">
        <v>16.2</v>
      </c>
      <c r="Q216" s="60">
        <v>22.6</v>
      </c>
      <c r="R216" s="60">
        <v>20.6</v>
      </c>
      <c r="S216" s="60">
        <v>18.5</v>
      </c>
      <c r="T216" s="60">
        <v>0.2</v>
      </c>
      <c r="U216" s="74">
        <v>0</v>
      </c>
      <c r="V216" s="64"/>
      <c r="W216" s="62">
        <v>0.2</v>
      </c>
      <c r="X216" s="64">
        <v>8</v>
      </c>
      <c r="Y216" s="64">
        <v>8</v>
      </c>
      <c r="Z216" s="66" t="s">
        <v>82</v>
      </c>
      <c r="AA216" s="67">
        <v>10</v>
      </c>
      <c r="AB216" s="104">
        <v>7</v>
      </c>
    </row>
    <row r="217" spans="1:28" ht="14.5" customHeight="1">
      <c r="A217" s="153">
        <f t="shared" si="3"/>
        <v>44773</v>
      </c>
      <c r="B217" s="60">
        <v>76.8</v>
      </c>
      <c r="C217" s="61">
        <v>29.806000000000001</v>
      </c>
      <c r="D217" s="62">
        <v>1017.3</v>
      </c>
      <c r="E217" s="63">
        <v>1015.8</v>
      </c>
      <c r="F217" s="79">
        <v>87.705976914270948</v>
      </c>
      <c r="G217" s="130">
        <v>17.703176483834675</v>
      </c>
      <c r="H217" s="129">
        <v>19.8</v>
      </c>
      <c r="I217" s="60">
        <v>19.899999999999999</v>
      </c>
      <c r="J217" s="127">
        <v>18.5</v>
      </c>
      <c r="K217" s="60">
        <v>25.6</v>
      </c>
      <c r="L217" s="60">
        <v>25.9</v>
      </c>
      <c r="M217" s="60">
        <f>AVERAGE(L217,N217)</f>
        <v>21.85</v>
      </c>
      <c r="N217" s="60">
        <v>17.8</v>
      </c>
      <c r="O217" s="60">
        <v>17.3</v>
      </c>
      <c r="P217" s="60">
        <v>18.100000000000001</v>
      </c>
      <c r="Q217" s="60">
        <v>21.7</v>
      </c>
      <c r="R217" s="60">
        <v>20.7</v>
      </c>
      <c r="S217" s="60">
        <v>18.5</v>
      </c>
      <c r="T217" s="60">
        <v>0</v>
      </c>
      <c r="U217" s="74">
        <v>0</v>
      </c>
      <c r="V217" s="64"/>
      <c r="W217" s="62">
        <v>3.3</v>
      </c>
      <c r="X217" s="64">
        <v>8</v>
      </c>
      <c r="Y217" s="64">
        <v>7</v>
      </c>
      <c r="Z217" s="66" t="s">
        <v>82</v>
      </c>
      <c r="AA217" s="67">
        <v>21</v>
      </c>
      <c r="AB217" s="104">
        <v>14.7</v>
      </c>
    </row>
    <row r="218" spans="1:28" ht="14.5">
      <c r="A218" s="153">
        <f t="shared" si="3"/>
        <v>44774</v>
      </c>
      <c r="B218" s="102">
        <v>78.099999999999994</v>
      </c>
      <c r="C218" s="102">
        <v>29.975999999999999</v>
      </c>
      <c r="D218" s="105">
        <v>1020</v>
      </c>
      <c r="E218" s="105">
        <v>1020</v>
      </c>
      <c r="F218" s="103">
        <v>60.274159501863537</v>
      </c>
      <c r="G218" s="130">
        <v>10.288166807608647</v>
      </c>
      <c r="H218" s="129">
        <v>18.100000000000001</v>
      </c>
      <c r="I218" s="60">
        <v>18.3</v>
      </c>
      <c r="J218" s="127">
        <v>13.9</v>
      </c>
      <c r="K218" s="60"/>
      <c r="L218" s="60">
        <v>27.2</v>
      </c>
      <c r="M218" s="60">
        <f>AVERAGE(L218,N218)</f>
        <v>21.25</v>
      </c>
      <c r="N218" s="60">
        <v>15.3</v>
      </c>
      <c r="O218" s="60">
        <v>14.4</v>
      </c>
      <c r="P218" s="60">
        <v>16.8</v>
      </c>
      <c r="Q218" s="60">
        <v>21.8</v>
      </c>
      <c r="R218" s="60">
        <v>20.6</v>
      </c>
      <c r="S218" s="60">
        <v>18.600000000000001</v>
      </c>
      <c r="T218" s="62">
        <v>0</v>
      </c>
      <c r="U218" s="64">
        <v>0</v>
      </c>
      <c r="V218" s="65"/>
      <c r="W218" s="60">
        <v>6.7</v>
      </c>
      <c r="X218" s="64">
        <v>8</v>
      </c>
      <c r="Y218" s="64">
        <v>8</v>
      </c>
      <c r="Z218" s="66" t="s">
        <v>82</v>
      </c>
      <c r="AA218" s="67">
        <v>0</v>
      </c>
      <c r="AB218" s="104">
        <v>0</v>
      </c>
    </row>
    <row r="219" spans="1:28" ht="14.5" customHeight="1">
      <c r="A219" s="153">
        <f t="shared" si="3"/>
        <v>44775</v>
      </c>
      <c r="B219" s="94">
        <v>78.400000000000006</v>
      </c>
      <c r="C219" s="100">
        <v>29.802</v>
      </c>
      <c r="D219" s="76">
        <v>1015.6</v>
      </c>
      <c r="E219" s="101">
        <v>1015.2</v>
      </c>
      <c r="F219" s="79">
        <v>76.367547124573605</v>
      </c>
      <c r="G219" s="130">
        <v>17.461712593839987</v>
      </c>
      <c r="H219" s="129">
        <v>21.8</v>
      </c>
      <c r="I219" s="60"/>
      <c r="J219" s="127">
        <v>19.100000000000001</v>
      </c>
      <c r="K219" s="60"/>
      <c r="L219" s="60">
        <v>26.5</v>
      </c>
      <c r="M219" s="60">
        <f>AVERAGE(L219,N219)</f>
        <v>22.55</v>
      </c>
      <c r="N219" s="60">
        <v>18.600000000000001</v>
      </c>
      <c r="O219" s="60">
        <v>16.5</v>
      </c>
      <c r="P219" s="60">
        <v>19.3</v>
      </c>
      <c r="Q219" s="60">
        <v>23.3</v>
      </c>
      <c r="R219" s="60">
        <v>21.3</v>
      </c>
      <c r="S219" s="60">
        <v>18.5</v>
      </c>
      <c r="T219" s="62">
        <v>0</v>
      </c>
      <c r="U219" s="64">
        <v>0</v>
      </c>
      <c r="V219" s="65"/>
      <c r="W219" s="62">
        <v>4.5</v>
      </c>
      <c r="X219" s="64">
        <v>8</v>
      </c>
      <c r="Y219" s="64">
        <v>7</v>
      </c>
      <c r="Z219" s="66" t="s">
        <v>82</v>
      </c>
      <c r="AA219" s="67">
        <v>18</v>
      </c>
      <c r="AB219" s="104">
        <v>12.600000000000001</v>
      </c>
    </row>
    <row r="220" spans="1:28" ht="14.5">
      <c r="A220" s="153">
        <f t="shared" si="3"/>
        <v>44776</v>
      </c>
      <c r="B220" s="60">
        <v>79.8</v>
      </c>
      <c r="C220" s="61">
        <v>29.788</v>
      </c>
      <c r="D220" s="62">
        <v>1016</v>
      </c>
      <c r="E220" s="63">
        <v>1013</v>
      </c>
      <c r="F220" s="79">
        <v>74.34246209884104</v>
      </c>
      <c r="G220" s="130">
        <v>17.712085727021613</v>
      </c>
      <c r="H220" s="129">
        <v>22.5</v>
      </c>
      <c r="I220" s="60"/>
      <c r="J220" s="127">
        <v>19.5</v>
      </c>
      <c r="K220" s="60"/>
      <c r="L220" s="127">
        <v>25.5</v>
      </c>
      <c r="M220" s="60">
        <f>AVERAGE(L220,N220)</f>
        <v>22</v>
      </c>
      <c r="N220" s="60">
        <v>18.5</v>
      </c>
      <c r="O220" s="60">
        <v>17.5</v>
      </c>
      <c r="P220" s="60">
        <v>18.5</v>
      </c>
      <c r="Q220" s="60">
        <v>23.5</v>
      </c>
      <c r="R220" s="60">
        <v>21.6</v>
      </c>
      <c r="S220" s="60">
        <v>18.7</v>
      </c>
      <c r="T220" s="62">
        <v>0</v>
      </c>
      <c r="U220" s="64">
        <v>0</v>
      </c>
      <c r="V220" s="65"/>
      <c r="W220" s="60">
        <v>7.75</v>
      </c>
      <c r="X220" s="64">
        <v>8</v>
      </c>
      <c r="Y220" s="64">
        <v>8</v>
      </c>
      <c r="Z220" s="66" t="s">
        <v>82</v>
      </c>
      <c r="AA220" s="67">
        <v>14</v>
      </c>
      <c r="AB220" s="104">
        <v>9.8000000000000007</v>
      </c>
    </row>
    <row r="221" spans="1:28" ht="14.5" customHeight="1">
      <c r="A221" s="153">
        <f t="shared" si="3"/>
        <v>44777</v>
      </c>
      <c r="B221" s="60">
        <v>80.099999999999994</v>
      </c>
      <c r="C221" s="61">
        <v>29.861999999999998</v>
      </c>
      <c r="D221" s="70">
        <v>1016.5</v>
      </c>
      <c r="E221" s="63">
        <v>1015.7</v>
      </c>
      <c r="F221" s="79">
        <v>70.114262369402596</v>
      </c>
      <c r="G221" s="130">
        <v>13.53037720755977</v>
      </c>
      <c r="H221" s="141">
        <v>19.100000000000001</v>
      </c>
      <c r="I221" s="71"/>
      <c r="J221" s="131">
        <v>15.9</v>
      </c>
      <c r="K221" s="60"/>
      <c r="L221" s="60">
        <v>23.4</v>
      </c>
      <c r="M221" s="60">
        <f>AVERAGE(L221,N221)</f>
        <v>18.350000000000001</v>
      </c>
      <c r="N221" s="60">
        <v>13.3</v>
      </c>
      <c r="O221" s="60">
        <v>11.1</v>
      </c>
      <c r="P221" s="60">
        <v>13.2</v>
      </c>
      <c r="Q221" s="60">
        <v>22</v>
      </c>
      <c r="R221" s="62">
        <v>21.4</v>
      </c>
      <c r="S221" s="60">
        <v>18.899999999999999</v>
      </c>
      <c r="T221" s="62">
        <v>0</v>
      </c>
      <c r="U221" s="71">
        <v>0</v>
      </c>
      <c r="V221" s="65"/>
      <c r="W221" s="60">
        <v>8</v>
      </c>
      <c r="X221" s="71">
        <v>8</v>
      </c>
      <c r="Y221" s="71">
        <v>6</v>
      </c>
      <c r="Z221" s="66" t="s">
        <v>82</v>
      </c>
      <c r="AA221" s="67">
        <v>7</v>
      </c>
      <c r="AB221" s="104">
        <v>4.9000000000000004</v>
      </c>
    </row>
    <row r="222" spans="1:28" ht="14.5">
      <c r="A222" s="153">
        <f t="shared" si="3"/>
        <v>44778</v>
      </c>
      <c r="B222" s="60">
        <v>80.3</v>
      </c>
      <c r="C222" s="72">
        <v>30.7</v>
      </c>
      <c r="D222" s="62">
        <v>1021.5</v>
      </c>
      <c r="E222" s="73">
        <v>1022.5</v>
      </c>
      <c r="F222" s="79">
        <v>47.356078457160443</v>
      </c>
      <c r="G222" s="130">
        <v>6.7280513168454767</v>
      </c>
      <c r="H222" s="129">
        <v>18.100000000000001</v>
      </c>
      <c r="I222" s="60"/>
      <c r="J222" s="127">
        <v>12.4</v>
      </c>
      <c r="K222" s="60"/>
      <c r="L222" s="60">
        <v>23.1</v>
      </c>
      <c r="M222" s="60">
        <f>AVERAGE(L222,N222)</f>
        <v>17</v>
      </c>
      <c r="N222" s="60">
        <v>10.9</v>
      </c>
      <c r="O222" s="60">
        <v>6.1</v>
      </c>
      <c r="P222" s="60">
        <v>11.4</v>
      </c>
      <c r="Q222" s="60">
        <v>21.1</v>
      </c>
      <c r="R222" s="60">
        <v>21</v>
      </c>
      <c r="S222" s="60">
        <v>18.899999999999999</v>
      </c>
      <c r="T222" s="62">
        <v>0</v>
      </c>
      <c r="U222" s="64">
        <v>0</v>
      </c>
      <c r="V222" s="65"/>
      <c r="W222" s="60">
        <v>13.75</v>
      </c>
      <c r="X222" s="64">
        <v>8</v>
      </c>
      <c r="Y222" s="64">
        <v>2</v>
      </c>
      <c r="Z222" s="66" t="s">
        <v>82</v>
      </c>
      <c r="AA222" s="67">
        <v>11</v>
      </c>
      <c r="AB222" s="104">
        <v>7.7</v>
      </c>
    </row>
    <row r="223" spans="1:28" ht="14.5" customHeight="1">
      <c r="A223" s="153">
        <f t="shared" si="3"/>
        <v>44779</v>
      </c>
      <c r="B223" s="60">
        <v>75.7</v>
      </c>
      <c r="C223" s="72">
        <v>30.283999999999999</v>
      </c>
      <c r="D223" s="62">
        <v>1030.0999999999999</v>
      </c>
      <c r="E223" s="73">
        <v>1029.2</v>
      </c>
      <c r="F223" s="79">
        <v>50.887711664822142</v>
      </c>
      <c r="G223" s="130">
        <v>7.8714163651260209</v>
      </c>
      <c r="H223" s="129">
        <v>18.2</v>
      </c>
      <c r="I223" s="60"/>
      <c r="J223" s="127">
        <v>12.9</v>
      </c>
      <c r="K223" s="60"/>
      <c r="L223" s="60">
        <v>24.5</v>
      </c>
      <c r="M223" s="60">
        <f>AVERAGE(L223,N223)</f>
        <v>16.649999999999999</v>
      </c>
      <c r="N223" s="60">
        <v>8.8000000000000007</v>
      </c>
      <c r="O223" s="60">
        <v>3</v>
      </c>
      <c r="P223" s="60">
        <v>8.4</v>
      </c>
      <c r="Q223" s="60">
        <v>20.2</v>
      </c>
      <c r="R223" s="60">
        <v>20.5</v>
      </c>
      <c r="S223" s="60">
        <v>19</v>
      </c>
      <c r="T223" s="62">
        <v>0</v>
      </c>
      <c r="U223" s="64">
        <v>0</v>
      </c>
      <c r="V223" s="65"/>
      <c r="W223" s="60">
        <v>14</v>
      </c>
      <c r="X223" s="64">
        <v>8</v>
      </c>
      <c r="Y223" s="64">
        <v>3</v>
      </c>
      <c r="Z223" s="66" t="s">
        <v>82</v>
      </c>
      <c r="AA223" s="67">
        <v>8</v>
      </c>
      <c r="AB223" s="104">
        <v>5.6</v>
      </c>
    </row>
    <row r="224" spans="1:28" ht="14.5">
      <c r="A224" s="153">
        <f t="shared" si="3"/>
        <v>44780</v>
      </c>
      <c r="B224" s="60">
        <v>77</v>
      </c>
      <c r="C224" s="72">
        <v>30.212</v>
      </c>
      <c r="D224" s="62">
        <v>1026.0999999999999</v>
      </c>
      <c r="E224" s="73">
        <v>1027</v>
      </c>
      <c r="F224" s="79">
        <v>51.656776989278683</v>
      </c>
      <c r="G224" s="130">
        <v>10.216930724068636</v>
      </c>
      <c r="H224" s="129">
        <v>20.5</v>
      </c>
      <c r="I224" s="60"/>
      <c r="J224" s="127">
        <v>14.9</v>
      </c>
      <c r="K224" s="60"/>
      <c r="L224" s="60">
        <v>27</v>
      </c>
      <c r="M224" s="60">
        <f>AVERAGE(L224,N224)</f>
        <v>18.649999999999999</v>
      </c>
      <c r="N224" s="62">
        <v>10.3</v>
      </c>
      <c r="O224" s="60">
        <v>6.7</v>
      </c>
      <c r="P224" s="60">
        <v>10.5</v>
      </c>
      <c r="Q224" s="60">
        <v>21.5</v>
      </c>
      <c r="R224" s="60">
        <v>20.6</v>
      </c>
      <c r="S224" s="60">
        <v>18.899999999999999</v>
      </c>
      <c r="T224" s="62">
        <v>0</v>
      </c>
      <c r="U224" s="64">
        <v>0</v>
      </c>
      <c r="V224" s="53"/>
      <c r="W224" s="60">
        <v>14.5</v>
      </c>
      <c r="X224" s="74">
        <v>8</v>
      </c>
      <c r="Y224" s="74">
        <v>2</v>
      </c>
      <c r="Z224" s="66" t="s">
        <v>82</v>
      </c>
      <c r="AA224" s="67">
        <v>0</v>
      </c>
      <c r="AB224" s="104">
        <v>0</v>
      </c>
    </row>
    <row r="225" spans="1:28" ht="14.5" customHeight="1">
      <c r="A225" s="153">
        <f t="shared" si="3"/>
        <v>44781</v>
      </c>
      <c r="B225" s="60">
        <v>78.400000000000006</v>
      </c>
      <c r="C225" s="72">
        <v>30.297999999999998</v>
      </c>
      <c r="D225" s="62">
        <v>1027</v>
      </c>
      <c r="E225" s="73">
        <v>1027.5</v>
      </c>
      <c r="F225" s="79">
        <v>64.261085382725398</v>
      </c>
      <c r="G225" s="130">
        <v>14.852857273395676</v>
      </c>
      <c r="H225" s="129">
        <v>21.9</v>
      </c>
      <c r="I225" s="60"/>
      <c r="J225" s="127">
        <v>17.7</v>
      </c>
      <c r="K225" s="60"/>
      <c r="L225" s="60">
        <v>29</v>
      </c>
      <c r="M225" s="60">
        <f>AVERAGE(L225,N225)</f>
        <v>20.55</v>
      </c>
      <c r="N225" s="60">
        <v>12.1</v>
      </c>
      <c r="O225" s="60">
        <v>7.3</v>
      </c>
      <c r="P225" s="60">
        <v>12.4</v>
      </c>
      <c r="Q225" s="60">
        <v>22.7</v>
      </c>
      <c r="R225" s="60">
        <v>21</v>
      </c>
      <c r="S225" s="60">
        <v>18.899999999999999</v>
      </c>
      <c r="T225" s="60">
        <v>0</v>
      </c>
      <c r="U225" s="64">
        <v>0</v>
      </c>
      <c r="V225" s="62"/>
      <c r="W225" s="62">
        <v>13.75</v>
      </c>
      <c r="X225" s="64">
        <v>8</v>
      </c>
      <c r="Y225" s="64">
        <v>2</v>
      </c>
      <c r="Z225" s="66" t="s">
        <v>82</v>
      </c>
      <c r="AA225" s="67">
        <v>3</v>
      </c>
      <c r="AB225" s="104">
        <v>2.1</v>
      </c>
    </row>
    <row r="226" spans="1:28" ht="14.5">
      <c r="A226" s="153">
        <f t="shared" si="3"/>
        <v>44782</v>
      </c>
      <c r="B226" s="60">
        <v>81.400000000000006</v>
      </c>
      <c r="C226" s="72">
        <v>30.303999999999998</v>
      </c>
      <c r="D226" s="62">
        <v>1029</v>
      </c>
      <c r="E226" s="73">
        <v>1029</v>
      </c>
      <c r="F226" s="79">
        <v>48.927998768086837</v>
      </c>
      <c r="G226" s="130">
        <v>12.159439854140849</v>
      </c>
      <c r="H226" s="140">
        <v>23.5</v>
      </c>
      <c r="I226" s="60"/>
      <c r="J226" s="127">
        <v>17</v>
      </c>
      <c r="K226" s="60"/>
      <c r="L226" s="60">
        <v>29.7</v>
      </c>
      <c r="M226" s="60">
        <f>AVERAGE(L226,N226)</f>
        <v>21.6</v>
      </c>
      <c r="N226" s="60">
        <v>13.5</v>
      </c>
      <c r="O226" s="60">
        <v>9.4</v>
      </c>
      <c r="P226" s="60">
        <v>13.3</v>
      </c>
      <c r="Q226" s="60">
        <v>23.7</v>
      </c>
      <c r="R226" s="60">
        <v>21.9</v>
      </c>
      <c r="S226" s="60">
        <v>19</v>
      </c>
      <c r="T226" s="62">
        <v>0</v>
      </c>
      <c r="U226" s="64">
        <v>0</v>
      </c>
      <c r="V226" s="75"/>
      <c r="W226" s="60">
        <v>13.25</v>
      </c>
      <c r="X226" s="64">
        <v>8</v>
      </c>
      <c r="Y226" s="64">
        <v>1</v>
      </c>
      <c r="Z226" s="66" t="s">
        <v>88</v>
      </c>
      <c r="AA226" s="67">
        <v>4</v>
      </c>
      <c r="AB226" s="104">
        <v>2.8</v>
      </c>
    </row>
    <row r="227" spans="1:28" ht="14.5" customHeight="1">
      <c r="A227" s="153">
        <f t="shared" si="3"/>
        <v>44783</v>
      </c>
      <c r="B227" s="60">
        <v>79.7</v>
      </c>
      <c r="C227" s="72">
        <v>30.175999999999998</v>
      </c>
      <c r="D227" s="62">
        <v>1025.9000000000001</v>
      </c>
      <c r="E227" s="73">
        <v>1027</v>
      </c>
      <c r="F227" s="79">
        <v>57.601269548252844</v>
      </c>
      <c r="G227" s="130">
        <v>14.101835966141186</v>
      </c>
      <c r="H227" s="129">
        <v>22.9</v>
      </c>
      <c r="I227" s="60"/>
      <c r="J227" s="127">
        <v>17.7</v>
      </c>
      <c r="K227" s="60"/>
      <c r="L227" s="60">
        <v>30.8</v>
      </c>
      <c r="M227" s="60">
        <f>AVERAGE(L227,N227)</f>
        <v>22</v>
      </c>
      <c r="N227" s="60">
        <v>13.2</v>
      </c>
      <c r="O227" s="60">
        <v>9.3000000000000007</v>
      </c>
      <c r="P227" s="60">
        <v>13.3</v>
      </c>
      <c r="Q227" s="60">
        <v>23.7</v>
      </c>
      <c r="R227" s="60">
        <v>22</v>
      </c>
      <c r="S227" s="60">
        <v>19.2</v>
      </c>
      <c r="T227" s="60">
        <v>0</v>
      </c>
      <c r="U227" s="64">
        <v>0</v>
      </c>
      <c r="V227" s="75"/>
      <c r="W227" s="62">
        <v>13.2</v>
      </c>
      <c r="X227" s="64">
        <v>8</v>
      </c>
      <c r="Y227" s="64">
        <v>1</v>
      </c>
      <c r="Z227" s="66" t="s">
        <v>82</v>
      </c>
      <c r="AA227" s="67">
        <v>10.5</v>
      </c>
      <c r="AB227" s="104">
        <v>7.35</v>
      </c>
    </row>
    <row r="228" spans="1:28" ht="14.5">
      <c r="A228" s="153">
        <f t="shared" si="3"/>
        <v>44784</v>
      </c>
      <c r="B228" s="60">
        <v>86</v>
      </c>
      <c r="C228" s="61">
        <v>30.082000000000001</v>
      </c>
      <c r="D228" s="76">
        <v>1022.5</v>
      </c>
      <c r="E228" s="63">
        <v>1023</v>
      </c>
      <c r="F228" s="79">
        <v>50.778626803300256</v>
      </c>
      <c r="G228" s="130">
        <v>14.105724754157247</v>
      </c>
      <c r="H228" s="129">
        <v>25</v>
      </c>
      <c r="I228" s="60"/>
      <c r="J228" s="127">
        <v>18.5</v>
      </c>
      <c r="K228" s="60"/>
      <c r="L228" s="60">
        <v>32.5</v>
      </c>
      <c r="M228" s="60">
        <f>AVERAGE(L228,N228)</f>
        <v>23.2</v>
      </c>
      <c r="N228" s="60">
        <v>13.9</v>
      </c>
      <c r="O228" s="60">
        <v>9.9</v>
      </c>
      <c r="P228" s="60">
        <v>13.6</v>
      </c>
      <c r="Q228" s="60">
        <v>24.6</v>
      </c>
      <c r="R228" s="60">
        <v>22.2</v>
      </c>
      <c r="S228" s="127">
        <v>19.100000000000001</v>
      </c>
      <c r="T228" s="60">
        <v>0</v>
      </c>
      <c r="U228" s="64">
        <v>0</v>
      </c>
      <c r="V228" s="75"/>
      <c r="W228" s="60">
        <v>13.75</v>
      </c>
      <c r="X228" s="64">
        <v>8</v>
      </c>
      <c r="Y228" s="64">
        <v>0</v>
      </c>
      <c r="Z228" s="66" t="s">
        <v>82</v>
      </c>
      <c r="AA228" s="67">
        <v>8</v>
      </c>
      <c r="AB228" s="104">
        <v>5.6</v>
      </c>
    </row>
    <row r="229" spans="1:28" ht="14.5" customHeight="1">
      <c r="A229" s="153">
        <f t="shared" si="3"/>
        <v>44785</v>
      </c>
      <c r="B229" s="60">
        <v>82.2</v>
      </c>
      <c r="C229" s="61">
        <v>29.98</v>
      </c>
      <c r="D229" s="62">
        <v>1019.75</v>
      </c>
      <c r="E229" s="63">
        <v>1019.5</v>
      </c>
      <c r="F229" s="79">
        <v>52.358922893305014</v>
      </c>
      <c r="G229" s="130">
        <v>14.764038572563782</v>
      </c>
      <c r="H229" s="129">
        <v>25.2</v>
      </c>
      <c r="I229" s="60"/>
      <c r="J229" s="127">
        <v>18.899999999999999</v>
      </c>
      <c r="K229" s="60"/>
      <c r="L229" s="60">
        <v>33.4</v>
      </c>
      <c r="M229" s="60">
        <f>AVERAGE(L229,N229)</f>
        <v>24.15</v>
      </c>
      <c r="N229" s="60">
        <v>14.9</v>
      </c>
      <c r="O229" s="60">
        <v>9.5</v>
      </c>
      <c r="P229" s="60">
        <v>14.5</v>
      </c>
      <c r="Q229" s="60">
        <v>25.2</v>
      </c>
      <c r="R229" s="60">
        <v>22.5</v>
      </c>
      <c r="S229" s="60">
        <v>19.2</v>
      </c>
      <c r="T229" s="60">
        <v>0</v>
      </c>
      <c r="U229" s="64">
        <v>0</v>
      </c>
      <c r="V229" s="60"/>
      <c r="W229" s="60">
        <v>13.25</v>
      </c>
      <c r="X229" s="64">
        <v>8</v>
      </c>
      <c r="Y229" s="64">
        <v>0</v>
      </c>
      <c r="Z229" s="66" t="s">
        <v>82</v>
      </c>
      <c r="AA229" s="67">
        <v>4</v>
      </c>
      <c r="AB229" s="104">
        <v>2.8</v>
      </c>
    </row>
    <row r="230" spans="1:28" ht="14.5">
      <c r="A230" s="153">
        <f t="shared" si="3"/>
        <v>44786</v>
      </c>
      <c r="B230" s="60">
        <v>82.2</v>
      </c>
      <c r="C230" s="61">
        <v>29.884</v>
      </c>
      <c r="D230" s="62">
        <v>1017.2</v>
      </c>
      <c r="E230" s="63">
        <v>1015.8</v>
      </c>
      <c r="F230" s="79">
        <v>68.972230444693409</v>
      </c>
      <c r="G230" s="130">
        <v>16.815134485256536</v>
      </c>
      <c r="H230" s="129">
        <v>22.8</v>
      </c>
      <c r="I230" s="60"/>
      <c r="J230" s="127">
        <v>19.100000000000001</v>
      </c>
      <c r="K230" s="60"/>
      <c r="L230" s="60">
        <v>33.200000000000003</v>
      </c>
      <c r="M230" s="60">
        <f>AVERAGE(L230,N230)</f>
        <v>24.400000000000002</v>
      </c>
      <c r="N230" s="60">
        <v>15.6</v>
      </c>
      <c r="O230" s="60">
        <v>11.9</v>
      </c>
      <c r="P230" s="60">
        <v>15.5</v>
      </c>
      <c r="Q230" s="60">
        <v>24.8</v>
      </c>
      <c r="R230" s="60">
        <v>22.9</v>
      </c>
      <c r="S230" s="60">
        <v>19.399999999999999</v>
      </c>
      <c r="T230" s="60">
        <v>0</v>
      </c>
      <c r="U230" s="64">
        <v>0</v>
      </c>
      <c r="V230" s="65"/>
      <c r="W230" s="60">
        <v>12.75</v>
      </c>
      <c r="X230" s="64">
        <v>8</v>
      </c>
      <c r="Y230" s="64">
        <v>1</v>
      </c>
      <c r="Z230" s="66" t="s">
        <v>82</v>
      </c>
      <c r="AA230" s="67">
        <v>8</v>
      </c>
      <c r="AB230" s="104">
        <v>5.6</v>
      </c>
    </row>
    <row r="231" spans="1:28" ht="14.5" customHeight="1">
      <c r="A231" s="153">
        <f t="shared" si="3"/>
        <v>44787</v>
      </c>
      <c r="B231" s="60">
        <v>83.3</v>
      </c>
      <c r="C231" s="61">
        <v>29.65</v>
      </c>
      <c r="D231" s="62">
        <v>1008</v>
      </c>
      <c r="E231" s="63">
        <v>1008.1</v>
      </c>
      <c r="F231" s="79">
        <v>45.33466543393034</v>
      </c>
      <c r="G231" s="130">
        <v>12.731694310144061</v>
      </c>
      <c r="H231" s="129">
        <v>25.4</v>
      </c>
      <c r="I231" s="60"/>
      <c r="J231" s="127">
        <v>18</v>
      </c>
      <c r="K231" s="60"/>
      <c r="L231" s="60">
        <v>33.1</v>
      </c>
      <c r="M231" s="60">
        <f>AVERAGE(L231,N231)</f>
        <v>24.950000000000003</v>
      </c>
      <c r="N231" s="60">
        <v>16.8</v>
      </c>
      <c r="O231" s="60">
        <v>11.3</v>
      </c>
      <c r="P231" s="60">
        <v>15.7</v>
      </c>
      <c r="Q231" s="60">
        <v>25.1</v>
      </c>
      <c r="R231" s="60">
        <v>23</v>
      </c>
      <c r="S231" s="60">
        <v>19.5</v>
      </c>
      <c r="T231" s="60">
        <v>0</v>
      </c>
      <c r="U231" s="64">
        <v>0</v>
      </c>
      <c r="V231" s="65"/>
      <c r="W231" s="60">
        <v>10.7</v>
      </c>
      <c r="X231" s="64">
        <v>8</v>
      </c>
      <c r="Y231" s="64">
        <v>2</v>
      </c>
      <c r="Z231" s="66" t="s">
        <v>82</v>
      </c>
      <c r="AA231" s="67">
        <v>5</v>
      </c>
      <c r="AB231" s="104">
        <v>3.5</v>
      </c>
    </row>
    <row r="232" spans="1:28" ht="14.5">
      <c r="A232" s="153">
        <f t="shared" si="3"/>
        <v>44788</v>
      </c>
      <c r="B232" s="85">
        <v>84.2</v>
      </c>
      <c r="C232" s="86">
        <v>29.492000000000001</v>
      </c>
      <c r="D232" s="70"/>
      <c r="E232" s="87">
        <v>1003</v>
      </c>
      <c r="F232" s="79">
        <v>50.106026875209487</v>
      </c>
      <c r="G232" s="130">
        <v>13.900231737283345</v>
      </c>
      <c r="H232" s="142">
        <v>25</v>
      </c>
      <c r="I232" s="85"/>
      <c r="J232" s="132">
        <v>18.399999999999999</v>
      </c>
      <c r="K232" s="85"/>
      <c r="L232" s="85">
        <v>27.8</v>
      </c>
      <c r="M232" s="60">
        <f>AVERAGE(L232,N232)</f>
        <v>23</v>
      </c>
      <c r="N232" s="85">
        <v>18.2</v>
      </c>
      <c r="O232" s="85">
        <v>12.6</v>
      </c>
      <c r="P232" s="85">
        <v>17.399999999999999</v>
      </c>
      <c r="Q232" s="85">
        <v>25.7</v>
      </c>
      <c r="R232" s="85">
        <v>23.3</v>
      </c>
      <c r="S232" s="85">
        <v>19.600000000000001</v>
      </c>
      <c r="T232" s="85">
        <v>0</v>
      </c>
      <c r="U232" s="89">
        <v>0</v>
      </c>
      <c r="V232" s="90"/>
      <c r="W232" s="85">
        <v>5.25</v>
      </c>
      <c r="X232" s="89">
        <v>8</v>
      </c>
      <c r="Y232" s="89">
        <v>7</v>
      </c>
      <c r="Z232" s="91" t="s">
        <v>82</v>
      </c>
      <c r="AA232" s="92">
        <v>6</v>
      </c>
      <c r="AB232" s="104">
        <v>4.2</v>
      </c>
    </row>
    <row r="233" spans="1:28" ht="14.5" customHeight="1">
      <c r="A233" s="153">
        <f t="shared" si="3"/>
        <v>44789</v>
      </c>
      <c r="B233" s="60">
        <v>83.4</v>
      </c>
      <c r="C233" s="61">
        <v>29.638000000000002</v>
      </c>
      <c r="D233" s="62"/>
      <c r="E233" s="62">
        <v>1007.5</v>
      </c>
      <c r="F233" s="79">
        <v>75.339496633151199</v>
      </c>
      <c r="G233" s="130">
        <v>15.701652794592249</v>
      </c>
      <c r="H233" s="60">
        <v>20.2</v>
      </c>
      <c r="I233" s="60"/>
      <c r="J233" s="127">
        <v>17.5</v>
      </c>
      <c r="K233" s="85"/>
      <c r="L233" s="85">
        <v>23.5</v>
      </c>
      <c r="M233" s="60">
        <f>AVERAGE(L233,N233)</f>
        <v>20.2</v>
      </c>
      <c r="N233" s="60">
        <v>16.899999999999999</v>
      </c>
      <c r="O233" s="60">
        <v>12.6</v>
      </c>
      <c r="P233" s="60">
        <v>17.100000000000001</v>
      </c>
      <c r="Q233" s="60">
        <v>24</v>
      </c>
      <c r="R233" s="60">
        <v>22.8</v>
      </c>
      <c r="S233" s="60">
        <v>19.7</v>
      </c>
      <c r="T233" s="85">
        <v>2.9</v>
      </c>
      <c r="U233" s="64">
        <v>0</v>
      </c>
      <c r="V233" s="65"/>
      <c r="W233" s="85">
        <v>0.4</v>
      </c>
      <c r="X233" s="64">
        <v>8</v>
      </c>
      <c r="Y233" s="64">
        <v>7</v>
      </c>
      <c r="Z233" s="66" t="s">
        <v>82</v>
      </c>
      <c r="AA233" s="60">
        <v>3.5</v>
      </c>
      <c r="AB233" s="104">
        <v>2.4500000000000002</v>
      </c>
    </row>
    <row r="234" spans="1:28" ht="14.5">
      <c r="A234" s="153">
        <f t="shared" si="3"/>
        <v>44790</v>
      </c>
      <c r="B234" s="85">
        <v>82.4</v>
      </c>
      <c r="C234" s="86">
        <v>29.78</v>
      </c>
      <c r="D234" s="70"/>
      <c r="E234" s="87">
        <v>1013</v>
      </c>
      <c r="F234" s="79">
        <v>95.876103406301453</v>
      </c>
      <c r="G234" s="130">
        <v>16.63596196920955</v>
      </c>
      <c r="H234" s="142">
        <v>17.3</v>
      </c>
      <c r="I234" s="85"/>
      <c r="J234" s="143">
        <v>16.899999999999999</v>
      </c>
      <c r="K234" s="60"/>
      <c r="L234" s="60">
        <v>23.4</v>
      </c>
      <c r="M234" s="60">
        <f>AVERAGE(L234,N234)</f>
        <v>19.95</v>
      </c>
      <c r="N234" s="142">
        <v>16.5</v>
      </c>
      <c r="O234" s="85">
        <v>15</v>
      </c>
      <c r="P234" s="85">
        <v>17</v>
      </c>
      <c r="Q234" s="85">
        <v>21.9</v>
      </c>
      <c r="R234" s="85">
        <v>22.2</v>
      </c>
      <c r="S234" s="92">
        <v>19.7</v>
      </c>
      <c r="T234" s="60" t="s">
        <v>85</v>
      </c>
      <c r="U234" s="119">
        <v>1</v>
      </c>
      <c r="V234" s="120"/>
      <c r="W234" s="60">
        <v>1</v>
      </c>
      <c r="X234" s="121">
        <v>7</v>
      </c>
      <c r="Y234" s="89">
        <v>8</v>
      </c>
      <c r="Z234" s="91" t="s">
        <v>82</v>
      </c>
      <c r="AA234" s="92">
        <v>11</v>
      </c>
      <c r="AB234" s="104">
        <v>7.7</v>
      </c>
    </row>
    <row r="235" spans="1:28" ht="14.5" customHeight="1">
      <c r="A235" s="153">
        <f t="shared" si="3"/>
        <v>44791</v>
      </c>
      <c r="B235" s="60">
        <v>80.099999999999994</v>
      </c>
      <c r="C235" s="61">
        <v>29.853999999999999</v>
      </c>
      <c r="D235" s="62"/>
      <c r="E235" s="62">
        <v>1015.5</v>
      </c>
      <c r="F235" s="79">
        <v>90.959107880551883</v>
      </c>
      <c r="G235" s="130">
        <v>16.403735734611924</v>
      </c>
      <c r="H235" s="85">
        <v>17.899999999999999</v>
      </c>
      <c r="I235" s="85"/>
      <c r="J235" s="132">
        <v>17</v>
      </c>
      <c r="K235" s="77"/>
      <c r="L235" s="77">
        <v>24.9</v>
      </c>
      <c r="M235" s="60">
        <f>AVERAGE(L235,N235)</f>
        <v>20.350000000000001</v>
      </c>
      <c r="N235" s="85">
        <v>15.8</v>
      </c>
      <c r="O235" s="85">
        <v>16.100000000000001</v>
      </c>
      <c r="P235" s="85">
        <v>17</v>
      </c>
      <c r="Q235" s="85">
        <v>20.6</v>
      </c>
      <c r="R235" s="85">
        <v>21.4</v>
      </c>
      <c r="S235" s="85">
        <v>19.8</v>
      </c>
      <c r="T235" s="77">
        <v>0.25</v>
      </c>
      <c r="U235" s="108">
        <v>0</v>
      </c>
      <c r="V235" s="109"/>
      <c r="W235" s="77">
        <v>4</v>
      </c>
      <c r="X235" s="89">
        <v>7</v>
      </c>
      <c r="Y235" s="89">
        <v>4</v>
      </c>
      <c r="Z235" s="91" t="s">
        <v>82</v>
      </c>
      <c r="AA235" s="85">
        <v>4</v>
      </c>
      <c r="AB235" s="110">
        <v>2.8</v>
      </c>
    </row>
    <row r="236" spans="1:28" ht="14.5">
      <c r="A236" s="153">
        <f t="shared" si="3"/>
        <v>44792</v>
      </c>
      <c r="B236" s="85">
        <v>82.1</v>
      </c>
      <c r="C236" s="86">
        <v>29.864000000000001</v>
      </c>
      <c r="D236" s="70"/>
      <c r="E236" s="87">
        <v>1015.1</v>
      </c>
      <c r="F236" s="79">
        <v>55.045329437070322</v>
      </c>
      <c r="G236" s="133">
        <v>10.147284702820633</v>
      </c>
      <c r="H236" s="60">
        <v>19.399999999999999</v>
      </c>
      <c r="I236" s="60"/>
      <c r="J236" s="127">
        <v>14.4</v>
      </c>
      <c r="K236" s="115"/>
      <c r="L236" s="102">
        <v>24.9</v>
      </c>
      <c r="M236" s="60">
        <f>AVERAGE(L236,N236)</f>
        <v>20.65</v>
      </c>
      <c r="N236" s="60">
        <v>16.399999999999999</v>
      </c>
      <c r="O236" s="60">
        <v>13.5</v>
      </c>
      <c r="P236" s="60">
        <v>15.5</v>
      </c>
      <c r="Q236" s="60">
        <v>21.5</v>
      </c>
      <c r="R236" s="60">
        <v>21.6</v>
      </c>
      <c r="S236" s="60">
        <v>20</v>
      </c>
      <c r="T236" s="102">
        <v>0</v>
      </c>
      <c r="U236" s="64">
        <v>0</v>
      </c>
      <c r="V236" s="65"/>
      <c r="W236" s="60">
        <v>10.7</v>
      </c>
      <c r="X236" s="64">
        <v>8</v>
      </c>
      <c r="Y236" s="64">
        <v>1</v>
      </c>
      <c r="Z236" s="66" t="s">
        <v>82</v>
      </c>
      <c r="AA236" s="60">
        <v>10</v>
      </c>
      <c r="AB236" s="104">
        <v>7</v>
      </c>
    </row>
    <row r="237" spans="1:28" ht="14.5" customHeight="1">
      <c r="A237" s="153">
        <f t="shared" si="3"/>
        <v>44793</v>
      </c>
      <c r="B237" s="102">
        <v>80.3</v>
      </c>
      <c r="C237" s="126">
        <v>29.963999999999999</v>
      </c>
      <c r="D237" s="115"/>
      <c r="E237" s="115">
        <v>1018.9</v>
      </c>
      <c r="F237" s="79">
        <v>63.954847579154148</v>
      </c>
      <c r="G237" s="137">
        <v>12.884280232328713</v>
      </c>
      <c r="H237" s="102">
        <v>19.899999999999999</v>
      </c>
      <c r="I237" s="102"/>
      <c r="J237" s="139">
        <v>15.9</v>
      </c>
      <c r="K237" s="60"/>
      <c r="L237" s="60">
        <v>26.5</v>
      </c>
      <c r="M237" s="60">
        <f>AVERAGE(L237,N237)</f>
        <v>20.05</v>
      </c>
      <c r="N237" s="102">
        <v>13.6</v>
      </c>
      <c r="O237" s="102">
        <v>9.1</v>
      </c>
      <c r="P237" s="102">
        <v>12.1</v>
      </c>
      <c r="Q237" s="102">
        <v>21.5</v>
      </c>
      <c r="R237" s="102">
        <v>21.6</v>
      </c>
      <c r="S237" s="102">
        <v>20.2</v>
      </c>
      <c r="T237" s="60">
        <v>0</v>
      </c>
      <c r="U237" s="74">
        <v>0</v>
      </c>
      <c r="V237" s="75"/>
      <c r="W237" s="60">
        <v>11</v>
      </c>
      <c r="X237" s="102">
        <v>7</v>
      </c>
      <c r="Y237" s="102">
        <v>7</v>
      </c>
      <c r="Z237" s="117" t="s">
        <v>82</v>
      </c>
      <c r="AA237" s="115">
        <v>10</v>
      </c>
      <c r="AB237" s="118">
        <v>7</v>
      </c>
    </row>
    <row r="238" spans="1:28" ht="14.5">
      <c r="A238" s="153">
        <f t="shared" si="3"/>
        <v>44794</v>
      </c>
      <c r="B238" s="94">
        <v>80.5</v>
      </c>
      <c r="C238" s="100">
        <v>29.806000000000001</v>
      </c>
      <c r="D238" s="94">
        <v>1016</v>
      </c>
      <c r="E238" s="107">
        <v>1015.5</v>
      </c>
      <c r="F238" s="116">
        <v>75.689656089934573</v>
      </c>
      <c r="G238" s="136">
        <v>13.743708775222354</v>
      </c>
      <c r="H238" s="134">
        <v>18.100000000000001</v>
      </c>
      <c r="I238" s="94"/>
      <c r="J238" s="135">
        <v>15.6</v>
      </c>
      <c r="K238" s="94"/>
      <c r="L238" s="94">
        <v>26.5</v>
      </c>
      <c r="M238" s="60">
        <f>AVERAGE(L238,N238)</f>
        <v>20.149999999999999</v>
      </c>
      <c r="N238" s="94">
        <v>13.8</v>
      </c>
      <c r="O238" s="94">
        <v>11.1</v>
      </c>
      <c r="P238" s="94">
        <v>13.6</v>
      </c>
      <c r="Q238" s="76">
        <v>20.9</v>
      </c>
      <c r="R238" s="94">
        <v>20.9</v>
      </c>
      <c r="S238" s="94">
        <v>19.600000000000001</v>
      </c>
      <c r="T238" s="94">
        <v>0</v>
      </c>
      <c r="U238" s="96">
        <v>0</v>
      </c>
      <c r="V238" s="111"/>
      <c r="W238" s="76">
        <v>3.75</v>
      </c>
      <c r="X238" s="112">
        <v>8</v>
      </c>
      <c r="Y238" s="112">
        <v>7</v>
      </c>
      <c r="Z238" s="113" t="s">
        <v>82</v>
      </c>
      <c r="AA238" s="107">
        <v>7</v>
      </c>
      <c r="AB238" s="114">
        <v>4.9000000000000004</v>
      </c>
    </row>
    <row r="239" spans="1:28" ht="14.5" customHeight="1">
      <c r="A239" s="153">
        <f t="shared" si="3"/>
        <v>44795</v>
      </c>
      <c r="B239" s="60">
        <v>80.599999999999994</v>
      </c>
      <c r="C239" s="61">
        <v>29.81</v>
      </c>
      <c r="D239" s="62">
        <v>1014.5</v>
      </c>
      <c r="E239" s="63">
        <v>1013.7</v>
      </c>
      <c r="F239" s="79">
        <v>68.619046549704507</v>
      </c>
      <c r="G239" s="138">
        <v>13.486484758511207</v>
      </c>
      <c r="H239" s="129">
        <v>19.399999999999999</v>
      </c>
      <c r="I239" s="60"/>
      <c r="J239" s="127">
        <v>16</v>
      </c>
      <c r="K239" s="60"/>
      <c r="L239" s="60">
        <v>21</v>
      </c>
      <c r="M239" s="60">
        <f>AVERAGE(L239,N239)</f>
        <v>17.25</v>
      </c>
      <c r="N239" s="60">
        <v>13.5</v>
      </c>
      <c r="O239" s="60">
        <v>9.5</v>
      </c>
      <c r="P239" s="60">
        <v>11.9</v>
      </c>
      <c r="Q239" s="60">
        <v>20.5</v>
      </c>
      <c r="R239" s="60">
        <v>20.5</v>
      </c>
      <c r="S239" s="60">
        <v>19.600000000000001</v>
      </c>
      <c r="T239" s="60">
        <v>0.09</v>
      </c>
      <c r="U239" s="74">
        <v>0</v>
      </c>
      <c r="V239" s="64"/>
      <c r="W239" s="62">
        <v>3.25</v>
      </c>
      <c r="X239" s="74">
        <v>8</v>
      </c>
      <c r="Y239" s="74">
        <v>5</v>
      </c>
      <c r="Z239" s="66" t="s">
        <v>89</v>
      </c>
      <c r="AA239" s="67">
        <v>12</v>
      </c>
      <c r="AB239" s="104">
        <v>8.4</v>
      </c>
    </row>
    <row r="240" spans="1:28" ht="14.5">
      <c r="A240" s="153">
        <f t="shared" si="3"/>
        <v>44796</v>
      </c>
      <c r="B240" s="60">
        <v>81</v>
      </c>
      <c r="C240" s="61">
        <v>29.85</v>
      </c>
      <c r="D240" s="62">
        <v>1014.8</v>
      </c>
      <c r="E240" s="63">
        <v>1013.7</v>
      </c>
      <c r="F240" s="79">
        <v>70.285713756313328</v>
      </c>
      <c r="G240" s="130">
        <v>15.771590519013678</v>
      </c>
      <c r="H240" s="129">
        <v>21.4</v>
      </c>
      <c r="I240" s="60">
        <v>22</v>
      </c>
      <c r="J240" s="127">
        <v>18</v>
      </c>
      <c r="K240" s="60">
        <v>26.7</v>
      </c>
      <c r="L240" s="60">
        <v>26.9</v>
      </c>
      <c r="M240" s="60">
        <f>AVERAGE(L240,N240)</f>
        <v>22</v>
      </c>
      <c r="N240" s="60">
        <v>17.100000000000001</v>
      </c>
      <c r="O240" s="60">
        <v>17.100000000000001</v>
      </c>
      <c r="P240" s="60">
        <v>17.8</v>
      </c>
      <c r="Q240" s="60">
        <v>21.5</v>
      </c>
      <c r="R240" s="60">
        <v>20.5</v>
      </c>
      <c r="S240" s="60">
        <v>19.600000000000001</v>
      </c>
      <c r="T240" s="62">
        <v>0</v>
      </c>
      <c r="U240" s="74">
        <v>0</v>
      </c>
      <c r="V240" s="64"/>
      <c r="W240" s="60">
        <v>4.5</v>
      </c>
      <c r="X240" s="64">
        <v>8</v>
      </c>
      <c r="Y240" s="64">
        <v>3</v>
      </c>
      <c r="Z240" s="66" t="s">
        <v>82</v>
      </c>
      <c r="AA240" s="67">
        <v>7</v>
      </c>
      <c r="AB240" s="104">
        <v>4.9000000000000004</v>
      </c>
    </row>
    <row r="241" spans="1:28" ht="14.5" customHeight="1">
      <c r="A241" s="153">
        <f t="shared" si="3"/>
        <v>44797</v>
      </c>
      <c r="B241" s="60">
        <v>81</v>
      </c>
      <c r="C241" s="61">
        <v>29.884</v>
      </c>
      <c r="D241" s="62">
        <v>1017</v>
      </c>
      <c r="E241" s="63">
        <v>1016.5</v>
      </c>
      <c r="F241" s="79">
        <v>74.769723332874094</v>
      </c>
      <c r="G241" s="130">
        <v>17.223975498155347</v>
      </c>
      <c r="H241" s="129">
        <v>21.9</v>
      </c>
      <c r="I241" s="60">
        <v>22</v>
      </c>
      <c r="J241" s="127">
        <v>19</v>
      </c>
      <c r="K241" s="60">
        <v>27.7</v>
      </c>
      <c r="L241" s="60">
        <v>27.9</v>
      </c>
      <c r="M241" s="60">
        <f>AVERAGE(L241,N241)</f>
        <v>23.5</v>
      </c>
      <c r="N241" s="60">
        <v>19.100000000000001</v>
      </c>
      <c r="O241" s="60">
        <v>18.399999999999999</v>
      </c>
      <c r="P241" s="60">
        <v>19</v>
      </c>
      <c r="Q241" s="60">
        <v>22.6</v>
      </c>
      <c r="R241" s="60">
        <v>21.2</v>
      </c>
      <c r="S241" s="60">
        <v>19.399999999999999</v>
      </c>
      <c r="T241" s="62">
        <v>0</v>
      </c>
      <c r="U241" s="74">
        <v>0</v>
      </c>
      <c r="V241" s="64"/>
      <c r="W241" s="60">
        <v>8</v>
      </c>
      <c r="X241" s="64">
        <v>8</v>
      </c>
      <c r="Y241" s="64">
        <v>7</v>
      </c>
      <c r="Z241" s="66" t="s">
        <v>82</v>
      </c>
      <c r="AA241" s="67">
        <v>14</v>
      </c>
      <c r="AB241" s="104">
        <v>9.8000000000000007</v>
      </c>
    </row>
    <row r="242" spans="1:28" ht="14.5">
      <c r="A242" s="153">
        <f t="shared" si="3"/>
        <v>44798</v>
      </c>
      <c r="B242" s="60">
        <v>82</v>
      </c>
      <c r="C242" s="61">
        <v>29.923999999999999</v>
      </c>
      <c r="D242" s="62">
        <v>1017.5</v>
      </c>
      <c r="E242" s="63">
        <v>1018</v>
      </c>
      <c r="F242" s="79">
        <v>89.971467745616891</v>
      </c>
      <c r="G242" s="130">
        <v>16.232448778599828</v>
      </c>
      <c r="H242" s="129">
        <v>17.899999999999999</v>
      </c>
      <c r="I242" s="60">
        <v>18.100000000000001</v>
      </c>
      <c r="J242" s="127">
        <v>16.899999999999999</v>
      </c>
      <c r="K242" s="60"/>
      <c r="L242" s="60">
        <v>19</v>
      </c>
      <c r="M242" s="60">
        <f>AVERAGE(L242,N242)</f>
        <v>17.899999999999999</v>
      </c>
      <c r="N242" s="60">
        <v>16.8</v>
      </c>
      <c r="O242" s="60">
        <v>13.3</v>
      </c>
      <c r="P242" s="60">
        <v>16.7</v>
      </c>
      <c r="Q242" s="60">
        <v>21.4</v>
      </c>
      <c r="R242" s="60">
        <v>21.1</v>
      </c>
      <c r="S242" s="60">
        <v>19.399999999999999</v>
      </c>
      <c r="T242" s="60">
        <v>1.1000000000000001</v>
      </c>
      <c r="U242" s="74">
        <v>0</v>
      </c>
      <c r="V242" s="64"/>
      <c r="W242" s="62">
        <v>3.3</v>
      </c>
      <c r="X242" s="64">
        <v>7</v>
      </c>
      <c r="Y242" s="64">
        <v>8</v>
      </c>
      <c r="Z242" s="66" t="s">
        <v>83</v>
      </c>
      <c r="AA242" s="67">
        <v>7</v>
      </c>
      <c r="AB242" s="104">
        <v>4.9000000000000004</v>
      </c>
    </row>
    <row r="243" spans="1:28" ht="14.5" customHeight="1">
      <c r="A243" s="153">
        <f t="shared" si="3"/>
        <v>44799</v>
      </c>
      <c r="B243" s="60">
        <v>79.3</v>
      </c>
      <c r="C243" s="61">
        <v>29.959</v>
      </c>
      <c r="D243" s="62"/>
      <c r="E243" s="62">
        <v>1020.5</v>
      </c>
      <c r="F243" s="79">
        <v>80.041364018424716</v>
      </c>
      <c r="G243" s="130">
        <v>14.022261752120665</v>
      </c>
      <c r="H243" s="129">
        <v>17.5</v>
      </c>
      <c r="I243" s="60">
        <v>17.3</v>
      </c>
      <c r="J243" s="127">
        <v>15.5</v>
      </c>
      <c r="K243" s="60"/>
      <c r="L243" s="60">
        <v>23.9</v>
      </c>
      <c r="M243" s="60">
        <f>AVERAGE(L243,N243)</f>
        <v>17.45</v>
      </c>
      <c r="N243" s="60">
        <v>11</v>
      </c>
      <c r="O243" s="60">
        <v>7.9</v>
      </c>
      <c r="P243" s="60">
        <v>10.9</v>
      </c>
      <c r="Q243" s="60">
        <v>17.899999999999999</v>
      </c>
      <c r="R243" s="60">
        <v>19.899999999999999</v>
      </c>
      <c r="S243" s="60">
        <v>19.100000000000001</v>
      </c>
      <c r="T243" s="60">
        <v>0</v>
      </c>
      <c r="U243" s="74">
        <v>0</v>
      </c>
      <c r="V243" s="64"/>
      <c r="W243" s="62">
        <v>4.5</v>
      </c>
      <c r="X243" s="64">
        <v>6</v>
      </c>
      <c r="Y243" s="64">
        <v>6</v>
      </c>
      <c r="Z243" s="66" t="s">
        <v>82</v>
      </c>
      <c r="AA243" s="67">
        <v>1</v>
      </c>
      <c r="AB243" s="104">
        <v>0.7</v>
      </c>
    </row>
    <row r="244" spans="1:28" ht="14.5">
      <c r="A244" s="153">
        <f t="shared" si="3"/>
        <v>44800</v>
      </c>
      <c r="B244" s="60">
        <v>79.099999999999994</v>
      </c>
      <c r="C244" s="61">
        <v>29.946000000000002</v>
      </c>
      <c r="D244" s="62"/>
      <c r="E244" s="63">
        <v>1019.9</v>
      </c>
      <c r="F244" s="79">
        <v>76.31118070989119</v>
      </c>
      <c r="G244" s="130">
        <v>14.740624870084124</v>
      </c>
      <c r="H244" s="140">
        <v>19</v>
      </c>
      <c r="I244" s="127">
        <v>19</v>
      </c>
      <c r="J244" s="127">
        <v>16.5</v>
      </c>
      <c r="K244" s="60">
        <v>19.7</v>
      </c>
      <c r="L244" s="60">
        <v>24.9</v>
      </c>
      <c r="M244" s="60">
        <f>AVERAGE(L244,N244)</f>
        <v>18.399999999999999</v>
      </c>
      <c r="N244" s="60">
        <v>11.9</v>
      </c>
      <c r="O244" s="60">
        <v>7.9</v>
      </c>
      <c r="P244" s="60">
        <v>11</v>
      </c>
      <c r="Q244" s="60">
        <v>19.100000000000001</v>
      </c>
      <c r="R244" s="60">
        <v>19.899999999999999</v>
      </c>
      <c r="S244" s="60">
        <v>19</v>
      </c>
      <c r="T244" s="60">
        <v>0</v>
      </c>
      <c r="U244" s="74">
        <v>0</v>
      </c>
      <c r="V244" s="64"/>
      <c r="W244" s="62">
        <v>9.1999999999999993</v>
      </c>
      <c r="X244" s="64">
        <v>7</v>
      </c>
      <c r="Y244" s="64">
        <v>7</v>
      </c>
      <c r="Z244" s="66" t="s">
        <v>82</v>
      </c>
      <c r="AA244" s="67">
        <v>0</v>
      </c>
      <c r="AB244" s="104">
        <v>0</v>
      </c>
    </row>
    <row r="245" spans="1:28" ht="14.5" customHeight="1">
      <c r="A245" s="153">
        <f t="shared" si="3"/>
        <v>44801</v>
      </c>
      <c r="B245" s="60">
        <v>79.099999999999994</v>
      </c>
      <c r="C245" s="61">
        <v>30.282</v>
      </c>
      <c r="D245" s="62"/>
      <c r="E245" s="63">
        <v>1023</v>
      </c>
      <c r="F245" s="79">
        <v>64.600553832308918</v>
      </c>
      <c r="G245" s="130">
        <v>12.848124288054148</v>
      </c>
      <c r="H245" s="129">
        <v>19.7</v>
      </c>
      <c r="I245" s="60">
        <v>19.600000000000001</v>
      </c>
      <c r="J245" s="127">
        <v>15.8</v>
      </c>
      <c r="K245" s="60"/>
      <c r="L245" s="60">
        <v>26.1</v>
      </c>
      <c r="M245" s="60">
        <f>AVERAGE(L245,N245)</f>
        <v>18.75</v>
      </c>
      <c r="N245" s="60">
        <v>11.4</v>
      </c>
      <c r="O245" s="60">
        <v>7.8</v>
      </c>
      <c r="P245" s="60">
        <v>11.1</v>
      </c>
      <c r="Q245" s="60">
        <v>18.899999999999999</v>
      </c>
      <c r="R245" s="60">
        <v>19.100000000000001</v>
      </c>
      <c r="S245" s="60">
        <v>19.399999999999999</v>
      </c>
      <c r="T245" s="60">
        <v>0</v>
      </c>
      <c r="U245" s="74">
        <v>0</v>
      </c>
      <c r="V245" s="64"/>
      <c r="W245" s="62">
        <v>5.75</v>
      </c>
      <c r="X245" s="64">
        <v>8</v>
      </c>
      <c r="Y245" s="64">
        <v>7</v>
      </c>
      <c r="Z245" s="66" t="s">
        <v>82</v>
      </c>
      <c r="AA245" s="67">
        <v>6</v>
      </c>
      <c r="AB245" s="104">
        <v>4.2</v>
      </c>
    </row>
    <row r="246" spans="1:28" ht="14.5">
      <c r="A246" s="153">
        <f t="shared" si="3"/>
        <v>44802</v>
      </c>
      <c r="B246" s="60">
        <v>79.2</v>
      </c>
      <c r="C246" s="61">
        <v>29.856000000000002</v>
      </c>
      <c r="D246" s="62"/>
      <c r="E246" s="63">
        <v>1024</v>
      </c>
      <c r="F246" s="79">
        <v>64.75931925010137</v>
      </c>
      <c r="G246" s="130">
        <v>12.221351158048318</v>
      </c>
      <c r="H246" s="140">
        <v>19</v>
      </c>
      <c r="I246" s="127"/>
      <c r="J246" s="127">
        <v>15.2</v>
      </c>
      <c r="K246" s="60"/>
      <c r="L246" s="60">
        <v>24.3</v>
      </c>
      <c r="M246" s="60">
        <f>AVERAGE(L246,N246)</f>
        <v>18.95</v>
      </c>
      <c r="N246" s="60">
        <v>13.6</v>
      </c>
      <c r="O246" s="60">
        <v>8</v>
      </c>
      <c r="P246" s="60">
        <v>10.5</v>
      </c>
      <c r="Q246" s="60">
        <v>20.5</v>
      </c>
      <c r="R246" s="60">
        <v>19.899999999999999</v>
      </c>
      <c r="S246" s="60">
        <v>19.3</v>
      </c>
      <c r="T246" s="60">
        <v>0</v>
      </c>
      <c r="U246" s="74">
        <v>0</v>
      </c>
      <c r="V246" s="64"/>
      <c r="W246" s="62">
        <v>3.25</v>
      </c>
      <c r="X246" s="64">
        <v>8</v>
      </c>
      <c r="Y246" s="64">
        <v>5</v>
      </c>
      <c r="Z246" s="66" t="s">
        <v>82</v>
      </c>
      <c r="AA246" s="67">
        <v>11</v>
      </c>
      <c r="AB246" s="104">
        <v>7.7</v>
      </c>
    </row>
    <row r="247" spans="1:28" ht="14.5" customHeight="1">
      <c r="A247" s="153">
        <f t="shared" si="3"/>
        <v>44803</v>
      </c>
      <c r="B247" s="60">
        <v>77</v>
      </c>
      <c r="C247" s="61">
        <v>30.116</v>
      </c>
      <c r="D247" s="62">
        <v>1023.5</v>
      </c>
      <c r="E247" s="63">
        <v>1024.5</v>
      </c>
      <c r="F247" s="79">
        <v>69.974602553735281</v>
      </c>
      <c r="G247" s="130">
        <v>12.350290914129525</v>
      </c>
      <c r="H247" s="129">
        <v>17.899999999999999</v>
      </c>
      <c r="I247" s="60"/>
      <c r="J247" s="127">
        <v>14.8</v>
      </c>
      <c r="K247" s="60"/>
      <c r="L247" s="60">
        <v>23.9</v>
      </c>
      <c r="M247" s="60">
        <f>AVERAGE(L247,N247)</f>
        <v>17.049999999999997</v>
      </c>
      <c r="N247" s="60">
        <v>10.199999999999999</v>
      </c>
      <c r="O247" s="60">
        <v>5.9</v>
      </c>
      <c r="P247" s="60">
        <v>9.4</v>
      </c>
      <c r="Q247" s="60">
        <v>19.399999999999999</v>
      </c>
      <c r="R247" s="60">
        <v>19.600000000000001</v>
      </c>
      <c r="S247" s="60">
        <v>19</v>
      </c>
      <c r="T247" s="60">
        <v>0</v>
      </c>
      <c r="U247" s="74">
        <v>0</v>
      </c>
      <c r="V247" s="64"/>
      <c r="W247" s="62">
        <v>8.8000000000000007</v>
      </c>
      <c r="X247" s="64">
        <v>8</v>
      </c>
      <c r="Y247" s="64">
        <v>6</v>
      </c>
      <c r="Z247" s="66" t="s">
        <v>82</v>
      </c>
      <c r="AA247" s="67">
        <v>15</v>
      </c>
      <c r="AB247" s="104">
        <v>10.5</v>
      </c>
    </row>
    <row r="248" spans="1:28" ht="14.5">
      <c r="A248" s="153">
        <f t="shared" si="3"/>
        <v>44804</v>
      </c>
      <c r="B248" s="60">
        <v>77.599999999999994</v>
      </c>
      <c r="C248" s="61">
        <v>30.172000000000001</v>
      </c>
      <c r="D248" s="62">
        <v>1024.0999999999999</v>
      </c>
      <c r="E248" s="63">
        <v>1025</v>
      </c>
      <c r="F248" s="79">
        <v>69.318535736471915</v>
      </c>
      <c r="G248" s="130">
        <v>13.45091474826641</v>
      </c>
      <c r="H248" s="129">
        <v>19.2</v>
      </c>
      <c r="I248" s="60"/>
      <c r="J248" s="127">
        <v>15.9</v>
      </c>
      <c r="K248" s="60"/>
      <c r="L248" s="60">
        <v>23.9</v>
      </c>
      <c r="M248" s="60">
        <f>AVERAGE(L248,N248)</f>
        <v>17.7</v>
      </c>
      <c r="N248" s="60">
        <v>11.5</v>
      </c>
      <c r="O248" s="60">
        <v>7.1</v>
      </c>
      <c r="P248" s="60">
        <v>10.4</v>
      </c>
      <c r="Q248" s="60">
        <v>19.3</v>
      </c>
      <c r="R248" s="60">
        <v>19.8</v>
      </c>
      <c r="S248" s="60">
        <v>19.100000000000001</v>
      </c>
      <c r="T248" s="60">
        <v>0</v>
      </c>
      <c r="U248" s="74">
        <v>0</v>
      </c>
      <c r="V248" s="89"/>
      <c r="W248" s="62">
        <v>8.25</v>
      </c>
      <c r="X248" s="64">
        <v>8</v>
      </c>
      <c r="Y248" s="64">
        <v>4</v>
      </c>
      <c r="Z248" s="66" t="s">
        <v>82</v>
      </c>
      <c r="AA248" s="67">
        <v>14</v>
      </c>
      <c r="AB248" s="104">
        <v>9.8000000000000007</v>
      </c>
    </row>
    <row r="249" spans="1:28" ht="14.5" customHeight="1">
      <c r="A249" s="153">
        <f t="shared" si="3"/>
        <v>44805</v>
      </c>
      <c r="B249" s="102">
        <v>76.5</v>
      </c>
      <c r="C249" s="102">
        <v>30.012</v>
      </c>
      <c r="D249" s="115">
        <v>1016.3263679999999</v>
      </c>
      <c r="E249" s="105">
        <v>1020.5</v>
      </c>
      <c r="F249" s="103">
        <v>77.092450235296994</v>
      </c>
      <c r="G249" s="146">
        <v>13.348055977113987</v>
      </c>
      <c r="H249" s="129">
        <v>17.399999999999999</v>
      </c>
      <c r="I249" s="60">
        <v>18.2</v>
      </c>
      <c r="J249" s="127">
        <v>15.1</v>
      </c>
      <c r="K249" s="60"/>
      <c r="L249" s="60">
        <v>22.9</v>
      </c>
      <c r="M249" s="60">
        <f>AVERAGE(L249,N249)</f>
        <v>17.649999999999999</v>
      </c>
      <c r="N249" s="60">
        <v>12.4</v>
      </c>
      <c r="O249" s="60">
        <v>8.1</v>
      </c>
      <c r="P249" s="60">
        <v>11.8</v>
      </c>
      <c r="Q249" s="60">
        <v>19.100000000000001</v>
      </c>
      <c r="R249" s="60">
        <v>19.600000000000001</v>
      </c>
      <c r="S249" s="60">
        <v>19</v>
      </c>
      <c r="T249" s="62">
        <v>0</v>
      </c>
      <c r="U249" s="161">
        <v>0</v>
      </c>
      <c r="V249" s="154"/>
      <c r="W249" s="60">
        <v>1.5</v>
      </c>
      <c r="X249" s="64">
        <v>8</v>
      </c>
      <c r="Y249" s="64">
        <v>7</v>
      </c>
      <c r="Z249" s="66" t="s">
        <v>89</v>
      </c>
      <c r="AA249" s="67">
        <v>15</v>
      </c>
      <c r="AB249" s="104">
        <v>10.5</v>
      </c>
    </row>
    <row r="250" spans="1:28" ht="14.5">
      <c r="A250" s="153">
        <f t="shared" si="3"/>
        <v>44806</v>
      </c>
      <c r="B250" s="94">
        <v>77.099999999999994</v>
      </c>
      <c r="C250" s="100">
        <v>29.824000000000002</v>
      </c>
      <c r="D250" s="115">
        <v>1009.959936</v>
      </c>
      <c r="E250" s="101">
        <v>1014.1</v>
      </c>
      <c r="F250" s="79">
        <v>92.645495180460784</v>
      </c>
      <c r="G250" s="146">
        <v>15.305333328484478</v>
      </c>
      <c r="H250" s="129">
        <v>16.5</v>
      </c>
      <c r="I250" s="60">
        <v>16.8</v>
      </c>
      <c r="J250" s="127">
        <v>15.8</v>
      </c>
      <c r="K250" s="60">
        <v>22.7</v>
      </c>
      <c r="L250" s="60">
        <v>23</v>
      </c>
      <c r="M250" s="60">
        <f>AVERAGE(L250,N250)</f>
        <v>19.100000000000001</v>
      </c>
      <c r="N250" s="60">
        <v>15.2</v>
      </c>
      <c r="O250" s="60">
        <v>11</v>
      </c>
      <c r="P250" s="60">
        <v>14.5</v>
      </c>
      <c r="Q250" s="60">
        <v>18.899999999999999</v>
      </c>
      <c r="R250" s="60">
        <v>19.3</v>
      </c>
      <c r="S250" s="60">
        <v>18.899999999999999</v>
      </c>
      <c r="T250" s="62">
        <v>0</v>
      </c>
      <c r="U250" s="161">
        <v>0</v>
      </c>
      <c r="V250" s="154"/>
      <c r="W250" s="62">
        <v>0.25</v>
      </c>
      <c r="X250" s="64">
        <v>8</v>
      </c>
      <c r="Y250" s="64">
        <v>8</v>
      </c>
      <c r="Z250" s="66" t="s">
        <v>82</v>
      </c>
      <c r="AA250" s="67">
        <v>7</v>
      </c>
      <c r="AB250" s="104">
        <v>4.9000000000000004</v>
      </c>
    </row>
    <row r="251" spans="1:28" ht="14.5" customHeight="1">
      <c r="A251" s="153">
        <f t="shared" si="3"/>
        <v>44807</v>
      </c>
      <c r="B251" s="60">
        <v>78.599999999999994</v>
      </c>
      <c r="C251" s="61">
        <v>29.661999999999999</v>
      </c>
      <c r="D251" s="115">
        <v>1004.4739679999999</v>
      </c>
      <c r="E251" s="63">
        <v>1009</v>
      </c>
      <c r="F251" s="79">
        <v>75.474312372836039</v>
      </c>
      <c r="G251" s="146">
        <v>14.666477487101984</v>
      </c>
      <c r="H251" s="129">
        <v>19.100000000000001</v>
      </c>
      <c r="I251" s="60">
        <v>19.3</v>
      </c>
      <c r="J251" s="127">
        <v>16.5</v>
      </c>
      <c r="K251" s="60">
        <v>23.2</v>
      </c>
      <c r="L251" s="127">
        <v>23.6</v>
      </c>
      <c r="M251" s="60">
        <f>AVERAGE(L251,N251)</f>
        <v>18.850000000000001</v>
      </c>
      <c r="N251" s="60">
        <v>14.1</v>
      </c>
      <c r="O251" s="60">
        <v>11.3</v>
      </c>
      <c r="P251" s="60">
        <v>13.4</v>
      </c>
      <c r="Q251" s="60">
        <v>19</v>
      </c>
      <c r="R251" s="60">
        <v>19.2</v>
      </c>
      <c r="S251" s="60">
        <v>18.899999999999999</v>
      </c>
      <c r="T251" s="62">
        <v>0</v>
      </c>
      <c r="U251" s="161">
        <v>0</v>
      </c>
      <c r="V251" s="154"/>
      <c r="W251" s="60">
        <v>0.75</v>
      </c>
      <c r="X251" s="64">
        <v>8</v>
      </c>
      <c r="Y251" s="64">
        <v>7</v>
      </c>
      <c r="Z251" s="66" t="s">
        <v>82</v>
      </c>
      <c r="AA251" s="67">
        <v>9</v>
      </c>
      <c r="AB251" s="104">
        <v>6.3000000000000007</v>
      </c>
    </row>
    <row r="252" spans="1:28" ht="14.5">
      <c r="A252" s="153">
        <f t="shared" si="3"/>
        <v>44808</v>
      </c>
      <c r="B252" s="60">
        <v>78</v>
      </c>
      <c r="C252" s="61">
        <v>29.811</v>
      </c>
      <c r="D252" s="115">
        <v>1009.5197039999999</v>
      </c>
      <c r="E252" s="63">
        <v>1014</v>
      </c>
      <c r="F252" s="79">
        <v>81.86549163631895</v>
      </c>
      <c r="G252" s="146">
        <v>15.931793357056851</v>
      </c>
      <c r="H252" s="141">
        <v>19.100000000000001</v>
      </c>
      <c r="I252" s="71">
        <v>19.100000000000001</v>
      </c>
      <c r="J252" s="131">
        <v>17.2</v>
      </c>
      <c r="K252" s="60">
        <v>22.4</v>
      </c>
      <c r="L252" s="60">
        <v>22.3</v>
      </c>
      <c r="M252" s="60">
        <f>AVERAGE(L252,N252)</f>
        <v>19.55</v>
      </c>
      <c r="N252" s="60">
        <v>16.8</v>
      </c>
      <c r="O252" s="60">
        <v>14.5</v>
      </c>
      <c r="P252" s="60">
        <v>16.3</v>
      </c>
      <c r="Q252" s="60">
        <v>19.7</v>
      </c>
      <c r="R252" s="62">
        <v>19.399999999999999</v>
      </c>
      <c r="S252" s="60">
        <v>18.7</v>
      </c>
      <c r="T252" s="62">
        <v>8.6</v>
      </c>
      <c r="U252" s="162">
        <v>0</v>
      </c>
      <c r="V252" s="154"/>
      <c r="W252" s="60">
        <v>1.5</v>
      </c>
      <c r="X252" s="71">
        <v>8</v>
      </c>
      <c r="Y252" s="71">
        <v>8</v>
      </c>
      <c r="Z252" s="66" t="s">
        <v>89</v>
      </c>
      <c r="AA252" s="67">
        <v>19</v>
      </c>
      <c r="AB252" s="104">
        <v>13.3</v>
      </c>
    </row>
    <row r="253" spans="1:28" ht="14.5" customHeight="1">
      <c r="A253" s="153">
        <f t="shared" si="3"/>
        <v>44809</v>
      </c>
      <c r="B253" s="60">
        <v>78.599999999999994</v>
      </c>
      <c r="C253" s="72">
        <v>29.888000000000002</v>
      </c>
      <c r="D253" s="115">
        <v>1012.1272319999999</v>
      </c>
      <c r="E253" s="73">
        <v>1016.5</v>
      </c>
      <c r="F253" s="79">
        <v>81.102720139968937</v>
      </c>
      <c r="G253" s="146">
        <v>16.077914428144972</v>
      </c>
      <c r="H253" s="129">
        <v>19.399999999999999</v>
      </c>
      <c r="I253" s="60">
        <v>19.3</v>
      </c>
      <c r="J253" s="127">
        <v>17.399999999999999</v>
      </c>
      <c r="K253" s="60">
        <v>22</v>
      </c>
      <c r="L253" s="60">
        <v>22.4</v>
      </c>
      <c r="M253" s="60">
        <f>AVERAGE(L253,N253)</f>
        <v>18.649999999999999</v>
      </c>
      <c r="N253" s="60">
        <v>14.9</v>
      </c>
      <c r="O253" s="60">
        <v>11.7</v>
      </c>
      <c r="P253" s="60">
        <v>13.6</v>
      </c>
      <c r="Q253" s="60">
        <v>18.7</v>
      </c>
      <c r="R253" s="60">
        <v>19.399999999999999</v>
      </c>
      <c r="S253" s="60">
        <v>18.600000000000001</v>
      </c>
      <c r="T253" s="62">
        <v>13.5</v>
      </c>
      <c r="U253" s="161">
        <v>0</v>
      </c>
      <c r="V253" s="154"/>
      <c r="W253" s="60">
        <v>4.75</v>
      </c>
      <c r="X253" s="64">
        <v>8</v>
      </c>
      <c r="Y253" s="64">
        <v>6</v>
      </c>
      <c r="Z253" s="66" t="s">
        <v>82</v>
      </c>
      <c r="AA253" s="67">
        <v>9</v>
      </c>
      <c r="AB253" s="104">
        <v>6.3000000000000007</v>
      </c>
    </row>
    <row r="254" spans="1:28" ht="14.5">
      <c r="A254" s="153">
        <f t="shared" si="3"/>
        <v>44810</v>
      </c>
      <c r="B254" s="60">
        <v>77.599999999999994</v>
      </c>
      <c r="C254" s="72">
        <v>29.74</v>
      </c>
      <c r="D254" s="115">
        <v>1007.1153599999999</v>
      </c>
      <c r="E254" s="73">
        <v>1011.8</v>
      </c>
      <c r="F254" s="79">
        <v>86.254045135049168</v>
      </c>
      <c r="G254" s="146">
        <v>16.063673912346488</v>
      </c>
      <c r="H254" s="129">
        <v>18.399999999999999</v>
      </c>
      <c r="I254" s="60">
        <v>18.399999999999999</v>
      </c>
      <c r="J254" s="127">
        <v>17</v>
      </c>
      <c r="K254" s="60">
        <v>21.3</v>
      </c>
      <c r="L254" s="60">
        <v>21.7</v>
      </c>
      <c r="M254" s="60">
        <f>AVERAGE(L254,N254)</f>
        <v>18.100000000000001</v>
      </c>
      <c r="N254" s="60">
        <v>14.5</v>
      </c>
      <c r="O254" s="60">
        <v>13.4</v>
      </c>
      <c r="P254" s="60">
        <v>14.4</v>
      </c>
      <c r="Q254" s="60">
        <v>18.3</v>
      </c>
      <c r="R254" s="60">
        <v>19.2</v>
      </c>
      <c r="S254" s="60">
        <v>18.600000000000001</v>
      </c>
      <c r="T254" s="62">
        <v>1.3</v>
      </c>
      <c r="U254" s="161">
        <v>1</v>
      </c>
      <c r="V254" s="154"/>
      <c r="W254" s="60">
        <v>3.75</v>
      </c>
      <c r="X254" s="64">
        <v>8</v>
      </c>
      <c r="Y254" s="64">
        <v>5</v>
      </c>
      <c r="Z254" s="66" t="s">
        <v>89</v>
      </c>
      <c r="AA254" s="67">
        <v>9.5</v>
      </c>
      <c r="AB254" s="104">
        <v>6.65</v>
      </c>
    </row>
    <row r="255" spans="1:28" ht="14.5" customHeight="1">
      <c r="A255" s="153">
        <f t="shared" si="3"/>
        <v>44811</v>
      </c>
      <c r="B255" s="60">
        <v>77.8</v>
      </c>
      <c r="C255" s="72">
        <v>29.527999999999999</v>
      </c>
      <c r="D255" s="115">
        <v>999.93619199999989</v>
      </c>
      <c r="E255" s="73">
        <v>1008</v>
      </c>
      <c r="F255" s="79">
        <v>84.906643840789684</v>
      </c>
      <c r="G255" s="146">
        <v>14.935002279974196</v>
      </c>
      <c r="H255" s="129">
        <v>17.5</v>
      </c>
      <c r="I255" s="60">
        <v>17.8</v>
      </c>
      <c r="J255" s="127">
        <v>16</v>
      </c>
      <c r="K255" s="60">
        <v>21.6</v>
      </c>
      <c r="L255" s="60">
        <v>22.1</v>
      </c>
      <c r="M255" s="60">
        <f>AVERAGE(L255,N255)</f>
        <v>18.450000000000003</v>
      </c>
      <c r="N255" s="62">
        <v>14.8</v>
      </c>
      <c r="O255" s="60">
        <v>13.4</v>
      </c>
      <c r="P255" s="60">
        <v>14</v>
      </c>
      <c r="Q255" s="60">
        <v>17.399999999999999</v>
      </c>
      <c r="R255" s="60">
        <v>19.2</v>
      </c>
      <c r="S255" s="60">
        <v>18.600000000000001</v>
      </c>
      <c r="T255" s="62">
        <v>1.5</v>
      </c>
      <c r="U255" s="161">
        <v>0</v>
      </c>
      <c r="V255" s="154"/>
      <c r="W255" s="60">
        <v>9.75</v>
      </c>
      <c r="X255" s="74">
        <v>8</v>
      </c>
      <c r="Y255" s="74">
        <v>5</v>
      </c>
      <c r="Z255" s="66" t="s">
        <v>82</v>
      </c>
      <c r="AA255" s="67">
        <v>11.5</v>
      </c>
      <c r="AB255" s="104">
        <v>8.0500000000000007</v>
      </c>
    </row>
    <row r="256" spans="1:28" ht="14.5">
      <c r="A256" s="153">
        <f t="shared" si="3"/>
        <v>44812</v>
      </c>
      <c r="B256" s="60">
        <v>76.8</v>
      </c>
      <c r="C256" s="72">
        <v>29.492000000000001</v>
      </c>
      <c r="D256" s="115">
        <v>998.71708799999999</v>
      </c>
      <c r="E256" s="73">
        <v>1006.1</v>
      </c>
      <c r="F256" s="79">
        <v>90.488805945785657</v>
      </c>
      <c r="G256" s="146">
        <v>14.642768167927276</v>
      </c>
      <c r="H256" s="129">
        <v>16.2</v>
      </c>
      <c r="I256" s="60">
        <v>16.399999999999999</v>
      </c>
      <c r="J256" s="127">
        <v>15.3</v>
      </c>
      <c r="K256" s="60"/>
      <c r="L256" s="144">
        <v>17.8</v>
      </c>
      <c r="M256" s="60">
        <f>AVERAGE(L256,N256)</f>
        <v>15.75</v>
      </c>
      <c r="N256" s="60">
        <v>13.7</v>
      </c>
      <c r="O256" s="60">
        <v>11.2</v>
      </c>
      <c r="P256" s="60">
        <v>11.4</v>
      </c>
      <c r="Q256" s="60">
        <v>16.899999999999999</v>
      </c>
      <c r="R256" s="60">
        <v>19.100000000000001</v>
      </c>
      <c r="S256" s="60">
        <v>18.600000000000001</v>
      </c>
      <c r="T256" s="60">
        <v>7.4</v>
      </c>
      <c r="U256" s="161">
        <v>0</v>
      </c>
      <c r="V256" s="154"/>
      <c r="W256" s="62">
        <v>2</v>
      </c>
      <c r="X256" s="64">
        <v>8</v>
      </c>
      <c r="Y256" s="64">
        <v>7</v>
      </c>
      <c r="Z256" s="66" t="s">
        <v>82</v>
      </c>
      <c r="AA256" s="67">
        <v>5</v>
      </c>
      <c r="AB256" s="104">
        <v>3.5</v>
      </c>
    </row>
    <row r="257" spans="1:28" ht="14.5" customHeight="1">
      <c r="A257" s="153">
        <f t="shared" si="3"/>
        <v>44813</v>
      </c>
      <c r="B257" s="60">
        <v>75.7</v>
      </c>
      <c r="C257" s="72">
        <v>29.512</v>
      </c>
      <c r="D257" s="115">
        <v>999.39436799999999</v>
      </c>
      <c r="E257" s="73">
        <v>1005.3</v>
      </c>
      <c r="F257" s="79">
        <v>96.676243972406496</v>
      </c>
      <c r="G257" s="146">
        <v>14.476094360630061</v>
      </c>
      <c r="H257" s="140">
        <v>15</v>
      </c>
      <c r="I257" s="60"/>
      <c r="J257" s="127">
        <v>14.7</v>
      </c>
      <c r="K257" s="60"/>
      <c r="L257" s="60">
        <v>22.3</v>
      </c>
      <c r="M257" s="60">
        <f>AVERAGE(L257,N257)</f>
        <v>18.05</v>
      </c>
      <c r="N257" s="60">
        <v>13.8</v>
      </c>
      <c r="O257" s="60">
        <v>13.1</v>
      </c>
      <c r="P257" s="144">
        <v>13.9</v>
      </c>
      <c r="Q257" s="60">
        <v>16.2</v>
      </c>
      <c r="R257" s="60">
        <v>18.5</v>
      </c>
      <c r="S257" s="60">
        <v>18.5</v>
      </c>
      <c r="T257" s="62">
        <v>0.4</v>
      </c>
      <c r="U257" s="161">
        <v>1</v>
      </c>
      <c r="V257" s="154"/>
      <c r="W257" s="60">
        <v>4.5</v>
      </c>
      <c r="X257" s="64">
        <v>7</v>
      </c>
      <c r="Y257" s="64">
        <v>7</v>
      </c>
      <c r="Z257" s="66" t="s">
        <v>82</v>
      </c>
      <c r="AA257" s="67">
        <v>5.5</v>
      </c>
      <c r="AB257" s="104">
        <v>3.85</v>
      </c>
    </row>
    <row r="258" spans="1:28" ht="14.5">
      <c r="A258" s="153">
        <f t="shared" si="3"/>
        <v>44814</v>
      </c>
      <c r="B258" s="60">
        <v>75.3</v>
      </c>
      <c r="C258" s="72">
        <v>29.87</v>
      </c>
      <c r="D258" s="115">
        <v>1011.5176799999999</v>
      </c>
      <c r="E258" s="73">
        <v>1015.9</v>
      </c>
      <c r="F258" s="79">
        <v>93.467875000146506</v>
      </c>
      <c r="G258" s="146">
        <v>14.351888271419487</v>
      </c>
      <c r="H258" s="129">
        <v>15.4</v>
      </c>
      <c r="I258" s="60"/>
      <c r="J258" s="127">
        <v>14.8</v>
      </c>
      <c r="K258" s="60"/>
      <c r="L258" s="60">
        <v>22.1</v>
      </c>
      <c r="M258" s="60">
        <f>AVERAGE(L258,N258)</f>
        <v>17</v>
      </c>
      <c r="N258" s="60">
        <v>11.9</v>
      </c>
      <c r="O258" s="60">
        <v>9.5</v>
      </c>
      <c r="P258" s="60">
        <v>11.3</v>
      </c>
      <c r="Q258" s="60">
        <v>15.7</v>
      </c>
      <c r="R258" s="60">
        <v>18.2</v>
      </c>
      <c r="S258" s="60">
        <v>18.399999999999999</v>
      </c>
      <c r="T258" s="60" t="s">
        <v>85</v>
      </c>
      <c r="U258" s="161">
        <v>1</v>
      </c>
      <c r="V258" s="154"/>
      <c r="W258" s="62">
        <v>4</v>
      </c>
      <c r="X258" s="64">
        <v>7</v>
      </c>
      <c r="Y258" s="64">
        <v>8</v>
      </c>
      <c r="Z258" s="66" t="s">
        <v>82</v>
      </c>
      <c r="AA258" s="67">
        <v>3.5</v>
      </c>
      <c r="AB258" s="104">
        <v>2.4500000000000002</v>
      </c>
    </row>
    <row r="259" spans="1:28" ht="14.5" customHeight="1">
      <c r="A259" s="153">
        <f t="shared" si="3"/>
        <v>44815</v>
      </c>
      <c r="B259" s="60">
        <v>74.599999999999994</v>
      </c>
      <c r="C259" s="61">
        <v>29.952000000000002</v>
      </c>
      <c r="D259" s="115">
        <v>1014.294528</v>
      </c>
      <c r="E259" s="63">
        <v>1018.9</v>
      </c>
      <c r="F259" s="79">
        <v>100</v>
      </c>
      <c r="G259" s="146">
        <v>14.9</v>
      </c>
      <c r="H259" s="129">
        <v>14.9</v>
      </c>
      <c r="I259" s="60"/>
      <c r="J259" s="127">
        <v>14.9</v>
      </c>
      <c r="K259" s="60"/>
      <c r="L259" s="144">
        <v>23.2</v>
      </c>
      <c r="M259" s="60">
        <f>AVERAGE(L259,N259)</f>
        <v>17.3</v>
      </c>
      <c r="N259" s="60">
        <v>11.4</v>
      </c>
      <c r="O259" s="60">
        <v>8.4</v>
      </c>
      <c r="P259" s="60">
        <v>10.4</v>
      </c>
      <c r="Q259" s="60">
        <v>15.9</v>
      </c>
      <c r="R259" s="60">
        <v>18</v>
      </c>
      <c r="S259" s="127">
        <v>18.399999999999999</v>
      </c>
      <c r="T259" s="60">
        <v>0</v>
      </c>
      <c r="U259" s="161">
        <v>1</v>
      </c>
      <c r="V259" s="154"/>
      <c r="W259" s="60">
        <v>4.25</v>
      </c>
      <c r="X259" s="64">
        <v>5</v>
      </c>
      <c r="Y259" s="64">
        <v>8</v>
      </c>
      <c r="Z259" s="66" t="s">
        <v>82</v>
      </c>
      <c r="AA259" s="67">
        <v>0</v>
      </c>
      <c r="AB259" s="104">
        <v>0</v>
      </c>
    </row>
    <row r="260" spans="1:28" ht="14.5">
      <c r="A260" s="153">
        <f t="shared" si="3"/>
        <v>44816</v>
      </c>
      <c r="B260" s="60">
        <v>75.8</v>
      </c>
      <c r="C260" s="61">
        <v>29.724</v>
      </c>
      <c r="D260" s="115">
        <v>1006.5735359999999</v>
      </c>
      <c r="E260" s="63">
        <v>1011.9</v>
      </c>
      <c r="F260" s="79">
        <v>86.48621819510619</v>
      </c>
      <c r="G260" s="146">
        <v>16.695295149096399</v>
      </c>
      <c r="H260" s="129">
        <v>19</v>
      </c>
      <c r="I260" s="60"/>
      <c r="J260" s="127">
        <v>17.600000000000001</v>
      </c>
      <c r="K260" s="60"/>
      <c r="L260" s="60">
        <v>26.1</v>
      </c>
      <c r="M260" s="60">
        <f>AVERAGE(L260,N260)</f>
        <v>19.899999999999999</v>
      </c>
      <c r="N260" s="60">
        <v>13.7</v>
      </c>
      <c r="O260" s="60">
        <v>11.3</v>
      </c>
      <c r="P260" s="60">
        <v>12.7</v>
      </c>
      <c r="Q260" s="60">
        <v>16.899999999999999</v>
      </c>
      <c r="R260" s="60">
        <v>18.2</v>
      </c>
      <c r="S260" s="60">
        <v>18.2</v>
      </c>
      <c r="T260" s="60">
        <v>0</v>
      </c>
      <c r="U260" s="161">
        <v>0</v>
      </c>
      <c r="V260" s="154"/>
      <c r="W260" s="60">
        <v>2.8</v>
      </c>
      <c r="X260" s="64">
        <v>8</v>
      </c>
      <c r="Y260" s="64">
        <v>6</v>
      </c>
      <c r="Z260" s="66" t="s">
        <v>82</v>
      </c>
      <c r="AA260" s="67">
        <v>2</v>
      </c>
      <c r="AB260" s="104">
        <v>1.4</v>
      </c>
    </row>
    <row r="261" spans="1:28" ht="14.5" customHeight="1">
      <c r="A261" s="153">
        <f t="shared" si="3"/>
        <v>44817</v>
      </c>
      <c r="B261" s="60">
        <v>74.8</v>
      </c>
      <c r="C261" s="61">
        <v>29.748000000000001</v>
      </c>
      <c r="D261" s="115">
        <v>1007.386272</v>
      </c>
      <c r="E261" s="63">
        <v>1012</v>
      </c>
      <c r="F261" s="79">
        <v>74.290114470677054</v>
      </c>
      <c r="G261" s="146">
        <v>10.465419051755704</v>
      </c>
      <c r="H261" s="129">
        <v>15</v>
      </c>
      <c r="I261" s="60">
        <v>15</v>
      </c>
      <c r="J261" s="127">
        <v>12.6</v>
      </c>
      <c r="K261" s="60">
        <v>19.399999999999999</v>
      </c>
      <c r="L261" s="144">
        <v>18.8</v>
      </c>
      <c r="M261" s="60">
        <f>AVERAGE(L261,N261)</f>
        <v>16.399999999999999</v>
      </c>
      <c r="N261" s="60">
        <v>14</v>
      </c>
      <c r="O261" s="60">
        <v>12.6</v>
      </c>
      <c r="P261" s="60">
        <v>13.8</v>
      </c>
      <c r="Q261" s="60">
        <v>17</v>
      </c>
      <c r="R261" s="60">
        <v>18.8</v>
      </c>
      <c r="S261" s="60">
        <v>18</v>
      </c>
      <c r="T261" s="60">
        <v>3.5</v>
      </c>
      <c r="U261" s="161">
        <v>0</v>
      </c>
      <c r="V261" s="154"/>
      <c r="W261" s="60">
        <v>0.75</v>
      </c>
      <c r="X261" s="64">
        <v>8</v>
      </c>
      <c r="Y261" s="64">
        <v>8</v>
      </c>
      <c r="Z261" s="66" t="s">
        <v>82</v>
      </c>
      <c r="AA261" s="67">
        <v>6</v>
      </c>
      <c r="AB261" s="104">
        <v>4.2</v>
      </c>
    </row>
    <row r="262" spans="1:28" ht="14.5">
      <c r="A262" s="153">
        <f t="shared" si="3"/>
        <v>44818</v>
      </c>
      <c r="B262" s="60">
        <v>75.099999999999994</v>
      </c>
      <c r="C262" s="61">
        <v>29.635999999999999</v>
      </c>
      <c r="D262" s="115">
        <v>1003.5935039999999</v>
      </c>
      <c r="E262" s="63">
        <v>1008</v>
      </c>
      <c r="F262" s="79">
        <v>91.094937348836652</v>
      </c>
      <c r="G262" s="146">
        <v>13.164014909097341</v>
      </c>
      <c r="H262" s="129">
        <v>14.6</v>
      </c>
      <c r="I262" s="60">
        <v>14.7</v>
      </c>
      <c r="J262" s="127">
        <v>13.8</v>
      </c>
      <c r="K262" s="60">
        <v>21.8</v>
      </c>
      <c r="L262" s="60">
        <v>22</v>
      </c>
      <c r="M262" s="60">
        <f>AVERAGE(L262,N262)</f>
        <v>17.399999999999999</v>
      </c>
      <c r="N262" s="60">
        <v>12.8</v>
      </c>
      <c r="O262" s="60">
        <v>12.5</v>
      </c>
      <c r="P262" s="144">
        <v>13.2</v>
      </c>
      <c r="Q262" s="60">
        <v>16.8</v>
      </c>
      <c r="R262" s="60">
        <v>18.5</v>
      </c>
      <c r="S262" s="60">
        <v>18</v>
      </c>
      <c r="T262" s="60">
        <v>0</v>
      </c>
      <c r="U262" s="161">
        <v>1</v>
      </c>
      <c r="V262" s="154"/>
      <c r="W262" s="60">
        <v>7.75</v>
      </c>
      <c r="X262" s="64">
        <v>7</v>
      </c>
      <c r="Y262" s="64">
        <v>4</v>
      </c>
      <c r="Z262" s="66" t="s">
        <v>82</v>
      </c>
      <c r="AA262" s="67">
        <v>5</v>
      </c>
      <c r="AB262" s="104">
        <v>3.5</v>
      </c>
    </row>
    <row r="263" spans="1:28" ht="14.5" customHeight="1">
      <c r="A263" s="153">
        <f t="shared" si="3"/>
        <v>44819</v>
      </c>
      <c r="B263" s="85">
        <v>74.2</v>
      </c>
      <c r="C263" s="86">
        <v>29.794</v>
      </c>
      <c r="D263" s="115">
        <v>1008.9440159999999</v>
      </c>
      <c r="E263" s="87">
        <v>1013.5</v>
      </c>
      <c r="F263" s="79">
        <v>66.365033581275583</v>
      </c>
      <c r="G263" s="146">
        <v>8.9760678248337147</v>
      </c>
      <c r="H263" s="142">
        <v>15.2</v>
      </c>
      <c r="I263" s="85">
        <v>15.2</v>
      </c>
      <c r="J263" s="132">
        <v>12</v>
      </c>
      <c r="K263" s="85">
        <v>18.7</v>
      </c>
      <c r="L263" s="85">
        <v>19</v>
      </c>
      <c r="M263" s="60">
        <f>AVERAGE(L263,N263)</f>
        <v>15.95</v>
      </c>
      <c r="N263" s="85">
        <v>12.9</v>
      </c>
      <c r="O263" s="85">
        <v>10.3</v>
      </c>
      <c r="P263" s="85">
        <v>12.6</v>
      </c>
      <c r="Q263" s="85">
        <v>16.3</v>
      </c>
      <c r="R263" s="85">
        <v>18.3</v>
      </c>
      <c r="S263" s="85">
        <v>18</v>
      </c>
      <c r="T263" s="85" t="s">
        <v>85</v>
      </c>
      <c r="U263" s="163">
        <v>0</v>
      </c>
      <c r="V263" s="154"/>
      <c r="W263" s="85">
        <v>3.25</v>
      </c>
      <c r="X263" s="89">
        <v>8</v>
      </c>
      <c r="Y263" s="89">
        <v>7</v>
      </c>
      <c r="Z263" s="91" t="s">
        <v>82</v>
      </c>
      <c r="AA263" s="92">
        <v>12</v>
      </c>
      <c r="AB263" s="104">
        <v>8.4</v>
      </c>
    </row>
    <row r="264" spans="1:28" ht="14.5">
      <c r="A264" s="153">
        <f t="shared" ref="A264:A327" si="4">A263+1</f>
        <v>44820</v>
      </c>
      <c r="B264" s="60">
        <v>73.400000000000006</v>
      </c>
      <c r="C264" s="61">
        <v>29.948</v>
      </c>
      <c r="D264" s="115">
        <v>1014.1590719999999</v>
      </c>
      <c r="E264" s="62">
        <v>1018.7</v>
      </c>
      <c r="F264" s="79">
        <v>73.981684169659545</v>
      </c>
      <c r="G264" s="146">
        <v>8.8592991103334899</v>
      </c>
      <c r="H264" s="60">
        <v>13.4</v>
      </c>
      <c r="I264" s="60">
        <v>13.2</v>
      </c>
      <c r="J264" s="127">
        <v>11.1</v>
      </c>
      <c r="K264" s="85">
        <v>17.8</v>
      </c>
      <c r="L264" s="85">
        <v>18.2</v>
      </c>
      <c r="M264" s="60">
        <f>AVERAGE(L264,N264)</f>
        <v>13.899999999999999</v>
      </c>
      <c r="N264" s="60">
        <v>9.6</v>
      </c>
      <c r="O264" s="60">
        <v>7.1</v>
      </c>
      <c r="P264" s="60">
        <v>9.1</v>
      </c>
      <c r="Q264" s="60">
        <v>13.8</v>
      </c>
      <c r="R264" s="60">
        <v>17.399999999999999</v>
      </c>
      <c r="S264" s="60">
        <v>18.3</v>
      </c>
      <c r="T264" s="85">
        <v>0</v>
      </c>
      <c r="U264" s="161">
        <v>1</v>
      </c>
      <c r="V264" s="154"/>
      <c r="W264" s="85">
        <v>10.75</v>
      </c>
      <c r="X264" s="64">
        <v>8</v>
      </c>
      <c r="Y264" s="64">
        <v>4</v>
      </c>
      <c r="Z264" s="66" t="s">
        <v>82</v>
      </c>
      <c r="AA264" s="60">
        <v>10</v>
      </c>
      <c r="AB264" s="104">
        <v>7</v>
      </c>
    </row>
    <row r="265" spans="1:28" ht="14.5" customHeight="1">
      <c r="A265" s="153">
        <f t="shared" si="4"/>
        <v>44821</v>
      </c>
      <c r="B265" s="85">
        <v>72.400000000000006</v>
      </c>
      <c r="C265" s="86">
        <v>30.08</v>
      </c>
      <c r="D265" s="115">
        <v>1018.6291199999998</v>
      </c>
      <c r="E265" s="87">
        <v>1023.8</v>
      </c>
      <c r="F265" s="79">
        <v>57.978250776805837</v>
      </c>
      <c r="G265" s="146">
        <v>5.3023134094570565</v>
      </c>
      <c r="H265" s="142">
        <v>13.4</v>
      </c>
      <c r="I265" s="85">
        <v>13.2</v>
      </c>
      <c r="J265" s="143">
        <v>9.6</v>
      </c>
      <c r="K265" s="60">
        <v>17.8</v>
      </c>
      <c r="L265" s="60">
        <v>18.2</v>
      </c>
      <c r="M265" s="60">
        <f>AVERAGE(L265,N265)</f>
        <v>11.8</v>
      </c>
      <c r="N265" s="142">
        <v>5.4</v>
      </c>
      <c r="O265" s="85">
        <v>2.2000000000000002</v>
      </c>
      <c r="P265" s="85">
        <v>4.5</v>
      </c>
      <c r="Q265" s="85">
        <v>12</v>
      </c>
      <c r="R265" s="85">
        <v>16.399999999999999</v>
      </c>
      <c r="S265" s="92">
        <v>18</v>
      </c>
      <c r="T265" s="60">
        <v>0</v>
      </c>
      <c r="U265" s="164">
        <v>0</v>
      </c>
      <c r="V265" s="154"/>
      <c r="W265" s="60">
        <v>11</v>
      </c>
      <c r="X265" s="121">
        <v>8</v>
      </c>
      <c r="Y265" s="89">
        <v>3</v>
      </c>
      <c r="Z265" s="91" t="s">
        <v>82</v>
      </c>
      <c r="AA265" s="92">
        <v>6</v>
      </c>
      <c r="AB265" s="104">
        <v>4.2</v>
      </c>
    </row>
    <row r="266" spans="1:28" ht="14.5">
      <c r="A266" s="153">
        <f t="shared" si="4"/>
        <v>44822</v>
      </c>
      <c r="B266" s="60">
        <v>72.8</v>
      </c>
      <c r="C266" s="61">
        <v>30.027999999999999</v>
      </c>
      <c r="D266" s="115">
        <v>1016.8681919999999</v>
      </c>
      <c r="E266" s="62">
        <v>1021.5</v>
      </c>
      <c r="F266" s="79">
        <v>64.212756798166822</v>
      </c>
      <c r="G266" s="146">
        <v>7.5396976329747565</v>
      </c>
      <c r="H266" s="85">
        <v>14.2</v>
      </c>
      <c r="I266" s="85">
        <v>14.2</v>
      </c>
      <c r="J266" s="132">
        <v>10.9</v>
      </c>
      <c r="K266" s="77">
        <v>18.100000000000001</v>
      </c>
      <c r="L266" s="77">
        <v>18.5</v>
      </c>
      <c r="M266" s="60">
        <f>AVERAGE(L266,N266)</f>
        <v>13.45</v>
      </c>
      <c r="N266" s="85">
        <v>8.4</v>
      </c>
      <c r="O266" s="85">
        <v>6.4</v>
      </c>
      <c r="P266" s="85">
        <v>7.7</v>
      </c>
      <c r="Q266" s="85">
        <v>13.5</v>
      </c>
      <c r="R266" s="85">
        <v>15.9</v>
      </c>
      <c r="S266" s="85">
        <v>17.899999999999999</v>
      </c>
      <c r="T266" s="77">
        <v>0</v>
      </c>
      <c r="U266" s="165">
        <v>0</v>
      </c>
      <c r="V266" s="154"/>
      <c r="W266" s="77">
        <v>5.75</v>
      </c>
      <c r="X266" s="89">
        <v>8</v>
      </c>
      <c r="Y266" s="89">
        <v>6</v>
      </c>
      <c r="Z266" s="91" t="s">
        <v>82</v>
      </c>
      <c r="AA266" s="85">
        <v>11</v>
      </c>
      <c r="AB266" s="110">
        <v>7.7</v>
      </c>
    </row>
    <row r="267" spans="1:28" ht="14.5" customHeight="1">
      <c r="A267" s="153">
        <f t="shared" si="4"/>
        <v>44823</v>
      </c>
      <c r="B267" s="85">
        <v>73</v>
      </c>
      <c r="C267" s="86">
        <v>30.14</v>
      </c>
      <c r="D267" s="115">
        <v>1020.6609599999999</v>
      </c>
      <c r="E267" s="87">
        <v>1025.0999999999999</v>
      </c>
      <c r="F267" s="79">
        <v>78.373857668178644</v>
      </c>
      <c r="G267" s="158">
        <v>9.7158363352112609</v>
      </c>
      <c r="H267" s="60">
        <v>13.4</v>
      </c>
      <c r="I267" s="60">
        <v>13.4</v>
      </c>
      <c r="J267" s="127">
        <v>11.5</v>
      </c>
      <c r="K267" s="115">
        <v>17.8</v>
      </c>
      <c r="L267" s="102">
        <v>18.100000000000001</v>
      </c>
      <c r="M267" s="60">
        <f>AVERAGE(L267,N267)</f>
        <v>14.700000000000001</v>
      </c>
      <c r="N267" s="60">
        <v>11.3</v>
      </c>
      <c r="O267" s="60">
        <v>10.1</v>
      </c>
      <c r="P267" s="144">
        <v>12.1</v>
      </c>
      <c r="Q267" s="60">
        <v>15</v>
      </c>
      <c r="R267" s="60">
        <v>16.100000000000001</v>
      </c>
      <c r="S267" s="60">
        <v>17.5</v>
      </c>
      <c r="T267" s="102">
        <v>0</v>
      </c>
      <c r="U267" s="161">
        <v>0</v>
      </c>
      <c r="V267" s="154"/>
      <c r="W267" s="60">
        <v>1</v>
      </c>
      <c r="X267" s="64">
        <v>8</v>
      </c>
      <c r="Y267" s="64">
        <v>8</v>
      </c>
      <c r="Z267" s="66" t="s">
        <v>82</v>
      </c>
      <c r="AA267" s="60">
        <v>0</v>
      </c>
      <c r="AB267" s="104">
        <v>0</v>
      </c>
    </row>
    <row r="268" spans="1:28" ht="14.5">
      <c r="A268" s="153">
        <f t="shared" si="4"/>
        <v>44824</v>
      </c>
      <c r="B268" s="102">
        <v>73</v>
      </c>
      <c r="C268" s="126">
        <v>30.18</v>
      </c>
      <c r="D268" s="115">
        <v>1022.0155199999999</v>
      </c>
      <c r="E268" s="115">
        <v>1026.8</v>
      </c>
      <c r="F268" s="79">
        <v>82.184623193265367</v>
      </c>
      <c r="G268" s="159">
        <v>11.20688811895559</v>
      </c>
      <c r="H268" s="102">
        <v>14.2</v>
      </c>
      <c r="I268" s="102">
        <v>14.5</v>
      </c>
      <c r="J268" s="139">
        <v>12.6</v>
      </c>
      <c r="K268" s="60">
        <v>20.399999999999999</v>
      </c>
      <c r="L268" s="60">
        <v>20.7</v>
      </c>
      <c r="M268" s="60">
        <f>AVERAGE(L268,N268)</f>
        <v>14.1</v>
      </c>
      <c r="N268" s="102">
        <v>7.5</v>
      </c>
      <c r="O268" s="102">
        <v>4.9000000000000004</v>
      </c>
      <c r="P268" s="102">
        <v>6.8</v>
      </c>
      <c r="Q268" s="102">
        <v>13.9</v>
      </c>
      <c r="R268" s="102">
        <v>16.3</v>
      </c>
      <c r="S268" s="102">
        <v>17.399999999999999</v>
      </c>
      <c r="T268" s="60">
        <v>0</v>
      </c>
      <c r="U268" s="166">
        <v>0</v>
      </c>
      <c r="V268" s="154"/>
      <c r="W268" s="60">
        <v>5.25</v>
      </c>
      <c r="X268" s="102">
        <v>8</v>
      </c>
      <c r="Y268" s="102">
        <v>7</v>
      </c>
      <c r="Z268" s="117" t="s">
        <v>82</v>
      </c>
      <c r="AA268" s="115">
        <v>0</v>
      </c>
      <c r="AB268" s="118">
        <v>0</v>
      </c>
    </row>
    <row r="269" spans="1:28" ht="14.5" customHeight="1">
      <c r="A269" s="153">
        <f t="shared" si="4"/>
        <v>44825</v>
      </c>
      <c r="B269" s="94">
        <v>73.900000000000006</v>
      </c>
      <c r="C269" s="100">
        <v>30.167999999999999</v>
      </c>
      <c r="D269" s="115">
        <v>1021.6091519999999</v>
      </c>
      <c r="E269" s="107">
        <v>1026</v>
      </c>
      <c r="F269" s="116">
        <v>73.187780039267309</v>
      </c>
      <c r="G269" s="145">
        <v>11.301310527503437</v>
      </c>
      <c r="H269" s="134">
        <v>16.100000000000001</v>
      </c>
      <c r="I269" s="94">
        <v>16.100000000000001</v>
      </c>
      <c r="J269" s="135">
        <v>13.5</v>
      </c>
      <c r="K269" s="94">
        <v>20.3</v>
      </c>
      <c r="L269" s="94">
        <v>20.6</v>
      </c>
      <c r="M269" s="60">
        <f>AVERAGE(L269,N269)</f>
        <v>16.700000000000003</v>
      </c>
      <c r="N269" s="94">
        <v>12.8</v>
      </c>
      <c r="O269" s="94">
        <v>10.1</v>
      </c>
      <c r="P269" s="94">
        <v>12.1</v>
      </c>
      <c r="Q269" s="76">
        <v>16.100000000000001</v>
      </c>
      <c r="R269" s="94">
        <v>16.8</v>
      </c>
      <c r="S269" s="94">
        <v>17.3</v>
      </c>
      <c r="T269" s="94">
        <v>0</v>
      </c>
      <c r="U269" s="167">
        <v>0</v>
      </c>
      <c r="V269" s="154"/>
      <c r="W269" s="76">
        <v>1.5</v>
      </c>
      <c r="X269" s="112">
        <v>8</v>
      </c>
      <c r="Y269" s="112">
        <v>7</v>
      </c>
      <c r="Z269" s="113" t="s">
        <v>82</v>
      </c>
      <c r="AA269" s="107">
        <v>0</v>
      </c>
      <c r="AB269" s="114">
        <v>0</v>
      </c>
    </row>
    <row r="270" spans="1:28" ht="14.5">
      <c r="A270" s="153">
        <f t="shared" si="4"/>
        <v>44826</v>
      </c>
      <c r="B270" s="60">
        <v>73.7</v>
      </c>
      <c r="C270" s="61">
        <v>29.995999999999999</v>
      </c>
      <c r="D270" s="115">
        <v>1015.7845439999999</v>
      </c>
      <c r="E270" s="63">
        <v>1019.9</v>
      </c>
      <c r="F270" s="79">
        <v>79.872583393999903</v>
      </c>
      <c r="G270" s="160">
        <v>12.140312767757807</v>
      </c>
      <c r="H270" s="129">
        <v>15.6</v>
      </c>
      <c r="I270" s="60">
        <v>15.6</v>
      </c>
      <c r="J270" s="127">
        <v>13.7</v>
      </c>
      <c r="K270" s="60">
        <v>20</v>
      </c>
      <c r="L270" s="60">
        <v>20.399999999999999</v>
      </c>
      <c r="M270" s="60">
        <f>AVERAGE(L270,N270)</f>
        <v>15.399999999999999</v>
      </c>
      <c r="N270" s="60">
        <v>10.4</v>
      </c>
      <c r="O270" s="60">
        <v>8.3000000000000007</v>
      </c>
      <c r="P270" s="60">
        <v>9.1</v>
      </c>
      <c r="Q270" s="60">
        <v>14.8</v>
      </c>
      <c r="R270" s="60">
        <v>16.5</v>
      </c>
      <c r="S270" s="60">
        <v>17.3</v>
      </c>
      <c r="T270" s="60">
        <v>2</v>
      </c>
      <c r="U270" s="166">
        <v>0</v>
      </c>
      <c r="V270" s="154"/>
      <c r="W270" s="62">
        <v>5.8</v>
      </c>
      <c r="X270" s="74">
        <v>8</v>
      </c>
      <c r="Y270" s="74">
        <v>6</v>
      </c>
      <c r="Z270" s="66" t="s">
        <v>82</v>
      </c>
      <c r="AA270" s="67">
        <v>8</v>
      </c>
      <c r="AB270" s="104">
        <v>5.6</v>
      </c>
    </row>
    <row r="271" spans="1:28" ht="14.5" customHeight="1">
      <c r="A271" s="153">
        <f t="shared" si="4"/>
        <v>44827</v>
      </c>
      <c r="B271" s="60">
        <v>74</v>
      </c>
      <c r="C271" s="61">
        <v>29.852</v>
      </c>
      <c r="D271" s="115">
        <v>1010.9081279999999</v>
      </c>
      <c r="E271" s="63">
        <v>1015.7</v>
      </c>
      <c r="F271" s="79">
        <v>91.180248690151046</v>
      </c>
      <c r="G271" s="146">
        <v>13.475049922038448</v>
      </c>
      <c r="H271" s="129">
        <v>14.9</v>
      </c>
      <c r="I271" s="60">
        <v>15.4</v>
      </c>
      <c r="J271" s="127">
        <v>14.1</v>
      </c>
      <c r="K271" s="60">
        <v>19.3</v>
      </c>
      <c r="L271" s="60">
        <v>20.5</v>
      </c>
      <c r="M271" s="60">
        <f>AVERAGE(L271,N271)</f>
        <v>16.899999999999999</v>
      </c>
      <c r="N271" s="60">
        <v>13.3</v>
      </c>
      <c r="O271" s="144">
        <v>13.6</v>
      </c>
      <c r="P271" s="144">
        <v>13.5</v>
      </c>
      <c r="Q271" s="60">
        <v>16.3</v>
      </c>
      <c r="R271" s="60">
        <v>16.899999999999999</v>
      </c>
      <c r="S271" s="60">
        <v>17.3</v>
      </c>
      <c r="T271" s="62">
        <v>0</v>
      </c>
      <c r="U271" s="166">
        <v>1</v>
      </c>
      <c r="V271" s="154"/>
      <c r="W271" s="60">
        <v>6</v>
      </c>
      <c r="X271" s="64">
        <v>7</v>
      </c>
      <c r="Y271" s="64">
        <v>5</v>
      </c>
      <c r="Z271" s="66" t="s">
        <v>82</v>
      </c>
      <c r="AA271" s="67">
        <v>10</v>
      </c>
      <c r="AB271" s="104">
        <v>7</v>
      </c>
    </row>
    <row r="272" spans="1:28" ht="14.5">
      <c r="A272" s="153">
        <f t="shared" si="4"/>
        <v>44828</v>
      </c>
      <c r="B272" s="60">
        <v>73.599999999999994</v>
      </c>
      <c r="C272" s="61">
        <v>29.856999999999999</v>
      </c>
      <c r="D272" s="115">
        <v>1011.0774479999999</v>
      </c>
      <c r="E272" s="63">
        <v>1017</v>
      </c>
      <c r="F272" s="79">
        <v>75.325627850938702</v>
      </c>
      <c r="G272" s="146">
        <v>9.4161440459021346</v>
      </c>
      <c r="H272" s="129">
        <v>13.7</v>
      </c>
      <c r="I272" s="60">
        <v>14</v>
      </c>
      <c r="J272" s="127">
        <v>11.5</v>
      </c>
      <c r="K272" s="60">
        <v>17.600000000000001</v>
      </c>
      <c r="L272" s="60">
        <v>18.5</v>
      </c>
      <c r="M272" s="60">
        <f>AVERAGE(L272,N272)</f>
        <v>13.05</v>
      </c>
      <c r="N272" s="60">
        <v>7.6</v>
      </c>
      <c r="O272" s="60">
        <v>5.6</v>
      </c>
      <c r="P272" s="60">
        <v>7.3</v>
      </c>
      <c r="Q272" s="60">
        <v>13.3</v>
      </c>
      <c r="R272" s="60">
        <v>16.399999999999999</v>
      </c>
      <c r="S272" s="60">
        <v>17.2</v>
      </c>
      <c r="T272" s="62">
        <v>0</v>
      </c>
      <c r="U272" s="166">
        <v>1</v>
      </c>
      <c r="V272" s="154"/>
      <c r="W272" s="60">
        <v>6.3</v>
      </c>
      <c r="X272" s="64">
        <v>8</v>
      </c>
      <c r="Y272" s="64">
        <v>1</v>
      </c>
      <c r="Z272" s="66" t="s">
        <v>88</v>
      </c>
      <c r="AA272" s="67">
        <v>5.5</v>
      </c>
      <c r="AB272" s="104">
        <v>3.85</v>
      </c>
    </row>
    <row r="273" spans="1:28" ht="14.5" customHeight="1">
      <c r="A273" s="153">
        <f t="shared" si="4"/>
        <v>44829</v>
      </c>
      <c r="B273" s="60">
        <v>72.599999999999994</v>
      </c>
      <c r="C273" s="61">
        <v>29.968</v>
      </c>
      <c r="D273" s="115">
        <v>1014.8363519999999</v>
      </c>
      <c r="E273" s="63">
        <v>1020.1</v>
      </c>
      <c r="F273" s="79">
        <v>71.901181169808581</v>
      </c>
      <c r="G273" s="146">
        <v>8.5339695983548438</v>
      </c>
      <c r="H273" s="129">
        <v>13.5</v>
      </c>
      <c r="I273" s="60">
        <v>13.7</v>
      </c>
      <c r="J273" s="127">
        <v>11</v>
      </c>
      <c r="K273" s="60">
        <v>16.3</v>
      </c>
      <c r="L273" s="144">
        <v>16.5</v>
      </c>
      <c r="M273" s="60">
        <f>AVERAGE(L273,N273)</f>
        <v>11.3</v>
      </c>
      <c r="N273" s="60">
        <v>6.1</v>
      </c>
      <c r="O273" s="60">
        <v>3.4</v>
      </c>
      <c r="P273" s="60">
        <v>5</v>
      </c>
      <c r="Q273" s="60">
        <v>12.8</v>
      </c>
      <c r="R273" s="60">
        <v>15.7</v>
      </c>
      <c r="S273" s="60">
        <v>17.100000000000001</v>
      </c>
      <c r="T273" s="60">
        <v>1.2</v>
      </c>
      <c r="U273" s="166">
        <v>0</v>
      </c>
      <c r="V273" s="154"/>
      <c r="W273" s="62">
        <v>5</v>
      </c>
      <c r="X273" s="64">
        <v>8</v>
      </c>
      <c r="Y273" s="64">
        <v>5</v>
      </c>
      <c r="Z273" s="66" t="s">
        <v>82</v>
      </c>
      <c r="AA273" s="67">
        <v>10.5</v>
      </c>
      <c r="AB273" s="104">
        <v>7.35</v>
      </c>
    </row>
    <row r="274" spans="1:28" ht="14.5">
      <c r="A274" s="153">
        <f t="shared" si="4"/>
        <v>44830</v>
      </c>
      <c r="B274" s="60">
        <v>72.400000000000006</v>
      </c>
      <c r="C274" s="61">
        <v>29.425999999999998</v>
      </c>
      <c r="D274" s="115">
        <v>996.48206399999981</v>
      </c>
      <c r="E274" s="62">
        <v>1002</v>
      </c>
      <c r="F274" s="79">
        <v>71.308409896515911</v>
      </c>
      <c r="G274" s="146">
        <v>8.8921913332995288</v>
      </c>
      <c r="H274" s="129">
        <v>14</v>
      </c>
      <c r="I274" s="60">
        <v>13.9</v>
      </c>
      <c r="J274" s="127">
        <v>11.4</v>
      </c>
      <c r="K274" s="60">
        <v>16.2</v>
      </c>
      <c r="L274" s="144">
        <v>15.6</v>
      </c>
      <c r="M274" s="60">
        <f>AVERAGE(L274,N274)</f>
        <v>13.149999999999999</v>
      </c>
      <c r="N274" s="60">
        <v>10.7</v>
      </c>
      <c r="O274" s="60">
        <v>9</v>
      </c>
      <c r="P274" s="60">
        <v>10.6</v>
      </c>
      <c r="Q274" s="60">
        <v>14.2</v>
      </c>
      <c r="R274" s="60">
        <v>15.6</v>
      </c>
      <c r="S274" s="60">
        <v>17</v>
      </c>
      <c r="T274" s="60">
        <v>0.18</v>
      </c>
      <c r="U274" s="166">
        <v>0</v>
      </c>
      <c r="V274" s="154"/>
      <c r="W274" s="62">
        <v>5.75</v>
      </c>
      <c r="X274" s="64">
        <v>8</v>
      </c>
      <c r="Y274" s="64">
        <v>4</v>
      </c>
      <c r="Z274" s="66" t="s">
        <v>82</v>
      </c>
      <c r="AA274" s="67">
        <v>14</v>
      </c>
      <c r="AB274" s="104">
        <v>9.8000000000000007</v>
      </c>
    </row>
    <row r="275" spans="1:28" ht="14.5" customHeight="1">
      <c r="A275" s="153">
        <f t="shared" si="4"/>
        <v>44831</v>
      </c>
      <c r="B275" s="60">
        <v>71.2</v>
      </c>
      <c r="C275" s="61">
        <v>29.428000000000001</v>
      </c>
      <c r="D275" s="115">
        <v>996.54979199999991</v>
      </c>
      <c r="E275" s="63">
        <v>1001.4</v>
      </c>
      <c r="F275" s="79">
        <v>78.155420375632374</v>
      </c>
      <c r="G275" s="146">
        <v>7.9259049079129404</v>
      </c>
      <c r="H275" s="140">
        <v>11.6</v>
      </c>
      <c r="I275" s="127">
        <v>11.9</v>
      </c>
      <c r="J275" s="127">
        <v>9.8000000000000007</v>
      </c>
      <c r="K275" s="60">
        <v>14.5</v>
      </c>
      <c r="L275" s="144">
        <v>15</v>
      </c>
      <c r="M275" s="60">
        <f>AVERAGE(L275,N275)</f>
        <v>11.95</v>
      </c>
      <c r="N275" s="60">
        <v>8.9</v>
      </c>
      <c r="O275" s="60">
        <v>5.6</v>
      </c>
      <c r="P275" s="60">
        <v>7.2</v>
      </c>
      <c r="Q275" s="60">
        <v>12.3</v>
      </c>
      <c r="R275" s="60">
        <v>15.1</v>
      </c>
      <c r="S275" s="60"/>
      <c r="T275" s="60">
        <v>2.2000000000000002</v>
      </c>
      <c r="U275" s="166">
        <v>1</v>
      </c>
      <c r="V275" s="154"/>
      <c r="W275" s="62">
        <v>1.4</v>
      </c>
      <c r="X275" s="64">
        <v>8</v>
      </c>
      <c r="Y275" s="64">
        <v>6</v>
      </c>
      <c r="Z275" s="66" t="s">
        <v>82</v>
      </c>
      <c r="AA275" s="67">
        <v>16</v>
      </c>
      <c r="AB275" s="104">
        <v>11.2</v>
      </c>
    </row>
    <row r="276" spans="1:28" ht="14.5">
      <c r="A276" s="153">
        <f t="shared" si="4"/>
        <v>44832</v>
      </c>
      <c r="B276" s="60">
        <v>70.599999999999994</v>
      </c>
      <c r="C276" s="61">
        <v>29.45</v>
      </c>
      <c r="D276" s="115">
        <v>997.2947999999999</v>
      </c>
      <c r="E276" s="63">
        <v>1000.2</v>
      </c>
      <c r="F276" s="79">
        <v>82.78483391720458</v>
      </c>
      <c r="G276" s="146">
        <v>8.5786271609799201</v>
      </c>
      <c r="H276" s="129">
        <v>11.4</v>
      </c>
      <c r="I276" s="60">
        <v>11.9</v>
      </c>
      <c r="J276" s="127">
        <v>10</v>
      </c>
      <c r="K276" s="60">
        <v>16.3</v>
      </c>
      <c r="L276" s="144">
        <v>15.6</v>
      </c>
      <c r="M276" s="60">
        <f>AVERAGE(L276,N276)</f>
        <v>9.75</v>
      </c>
      <c r="N276" s="60">
        <v>3.9</v>
      </c>
      <c r="O276" s="60">
        <v>0.6</v>
      </c>
      <c r="P276" s="144">
        <v>4.0999999999999996</v>
      </c>
      <c r="Q276" s="60">
        <v>10</v>
      </c>
      <c r="R276" s="60">
        <v>14.1</v>
      </c>
      <c r="S276" s="60"/>
      <c r="T276" s="60">
        <v>0.7</v>
      </c>
      <c r="U276" s="166">
        <v>1</v>
      </c>
      <c r="V276" s="154"/>
      <c r="W276" s="62">
        <v>8.1999999999999993</v>
      </c>
      <c r="X276" s="64">
        <v>8</v>
      </c>
      <c r="Y276" s="64">
        <v>3</v>
      </c>
      <c r="Z276" s="66" t="s">
        <v>88</v>
      </c>
      <c r="AA276" s="67">
        <v>11</v>
      </c>
      <c r="AB276" s="104">
        <v>7.7</v>
      </c>
    </row>
    <row r="277" spans="1:28" ht="14.5" customHeight="1">
      <c r="A277" s="153">
        <f t="shared" si="4"/>
        <v>44833</v>
      </c>
      <c r="B277" s="60">
        <v>71.3</v>
      </c>
      <c r="C277" s="61">
        <v>29.443999999999999</v>
      </c>
      <c r="D277" s="115">
        <v>997.09161599999993</v>
      </c>
      <c r="E277" s="63">
        <v>1001.8</v>
      </c>
      <c r="F277" s="79">
        <v>96.023850643247172</v>
      </c>
      <c r="G277" s="146">
        <v>9.1964099269830495</v>
      </c>
      <c r="H277" s="140">
        <v>9.8000000000000007</v>
      </c>
      <c r="I277" s="127">
        <v>10</v>
      </c>
      <c r="J277" s="127">
        <v>9.5</v>
      </c>
      <c r="K277" s="60">
        <v>15.8</v>
      </c>
      <c r="L277" s="144">
        <v>15.7</v>
      </c>
      <c r="M277" s="60">
        <f>AVERAGE(L277,N277)</f>
        <v>10.95</v>
      </c>
      <c r="N277" s="60">
        <v>6.2</v>
      </c>
      <c r="O277" s="60">
        <v>0.3</v>
      </c>
      <c r="P277" s="60">
        <v>4</v>
      </c>
      <c r="Q277" s="60">
        <v>11</v>
      </c>
      <c r="R277" s="60">
        <v>13.4</v>
      </c>
      <c r="S277" s="60"/>
      <c r="T277" s="60">
        <v>0.15</v>
      </c>
      <c r="U277" s="166">
        <v>1</v>
      </c>
      <c r="V277" s="154"/>
      <c r="W277" s="62">
        <v>3.35</v>
      </c>
      <c r="X277" s="64">
        <v>4</v>
      </c>
      <c r="Y277" s="64">
        <v>8</v>
      </c>
      <c r="Z277" s="66" t="s">
        <v>89</v>
      </c>
      <c r="AA277" s="67">
        <v>1.5</v>
      </c>
      <c r="AB277" s="104">
        <v>1.05</v>
      </c>
    </row>
    <row r="278" spans="1:28" ht="14.5">
      <c r="A278" s="153">
        <f t="shared" si="4"/>
        <v>44834</v>
      </c>
      <c r="B278" s="60">
        <v>71</v>
      </c>
      <c r="C278" s="61">
        <v>29.584</v>
      </c>
      <c r="D278" s="115">
        <v>1001.8325759999999</v>
      </c>
      <c r="E278" s="63">
        <v>1007</v>
      </c>
      <c r="F278" s="79">
        <v>77.539725468866905</v>
      </c>
      <c r="G278" s="146">
        <v>8.4890840995975658</v>
      </c>
      <c r="H278" s="129">
        <v>12.3</v>
      </c>
      <c r="I278" s="60">
        <v>11.1</v>
      </c>
      <c r="J278" s="127">
        <v>10.4</v>
      </c>
      <c r="K278" s="60">
        <v>15.2</v>
      </c>
      <c r="L278" s="144">
        <v>15</v>
      </c>
      <c r="M278" s="60">
        <f>AVERAGE(L278,N278)</f>
        <v>11.05</v>
      </c>
      <c r="N278" s="60">
        <v>7.1</v>
      </c>
      <c r="O278" s="60">
        <v>0.3</v>
      </c>
      <c r="P278" s="60">
        <v>4</v>
      </c>
      <c r="Q278" s="60">
        <v>11.3</v>
      </c>
      <c r="R278" s="60">
        <v>13.4</v>
      </c>
      <c r="S278" s="60"/>
      <c r="T278" s="60">
        <v>12.5</v>
      </c>
      <c r="U278" s="166">
        <v>1</v>
      </c>
      <c r="V278" s="154"/>
      <c r="W278" s="62">
        <v>0</v>
      </c>
      <c r="X278" s="64">
        <v>7</v>
      </c>
      <c r="Y278" s="64">
        <v>7</v>
      </c>
      <c r="Z278" s="66" t="s">
        <v>82</v>
      </c>
      <c r="AA278" s="67">
        <v>7.5</v>
      </c>
      <c r="AB278" s="104">
        <v>5.25</v>
      </c>
    </row>
    <row r="279" spans="1:28" ht="14.5" customHeight="1">
      <c r="A279" s="153">
        <f t="shared" si="4"/>
        <v>44835</v>
      </c>
      <c r="B279" s="102">
        <v>71.2</v>
      </c>
      <c r="C279" s="102">
        <v>29.651</v>
      </c>
      <c r="D279" s="115">
        <v>1004.101464</v>
      </c>
      <c r="E279" s="105">
        <v>1007</v>
      </c>
      <c r="F279" s="103">
        <v>77.964125647670741</v>
      </c>
      <c r="G279" s="146">
        <v>11.967650247605148</v>
      </c>
      <c r="H279" s="129">
        <v>15.8</v>
      </c>
      <c r="I279" s="60">
        <v>16</v>
      </c>
      <c r="J279" s="127">
        <v>13.7</v>
      </c>
      <c r="K279" s="60">
        <v>19.2</v>
      </c>
      <c r="L279" s="60">
        <v>19.600000000000001</v>
      </c>
      <c r="M279" s="60">
        <f>AVERAGE(L279,N279)</f>
        <v>15.25</v>
      </c>
      <c r="N279" s="60">
        <v>10.9</v>
      </c>
      <c r="O279" s="60">
        <v>6.3</v>
      </c>
      <c r="P279" s="60">
        <v>7.8</v>
      </c>
      <c r="Q279" s="60">
        <v>13.4</v>
      </c>
      <c r="R279" s="60">
        <v>13.5</v>
      </c>
      <c r="S279" s="60"/>
      <c r="T279" s="62">
        <v>0.2</v>
      </c>
      <c r="U279" s="161">
        <v>0</v>
      </c>
      <c r="V279" s="154"/>
      <c r="W279" s="65">
        <v>9.25</v>
      </c>
      <c r="X279" s="64">
        <v>8</v>
      </c>
      <c r="Y279" s="64">
        <v>2</v>
      </c>
      <c r="Z279" s="66" t="s">
        <v>82</v>
      </c>
      <c r="AA279" s="67">
        <v>17</v>
      </c>
      <c r="AB279" s="104">
        <v>11.9</v>
      </c>
    </row>
    <row r="280" spans="1:28" ht="14.5">
      <c r="A280" s="153">
        <f t="shared" si="4"/>
        <v>44836</v>
      </c>
      <c r="B280" s="94">
        <v>72.400000000000006</v>
      </c>
      <c r="C280" s="100">
        <v>29.946000000000002</v>
      </c>
      <c r="D280" s="115">
        <v>1014.0913439999999</v>
      </c>
      <c r="E280" s="101">
        <v>1019</v>
      </c>
      <c r="F280" s="79">
        <v>78.158360384235621</v>
      </c>
      <c r="G280" s="146">
        <v>10.840183845050893</v>
      </c>
      <c r="H280" s="129">
        <v>14.6</v>
      </c>
      <c r="I280" s="60">
        <v>13.8</v>
      </c>
      <c r="J280" s="127">
        <v>12.6</v>
      </c>
      <c r="K280" s="60">
        <v>18.7</v>
      </c>
      <c r="L280" s="60">
        <v>19.600000000000001</v>
      </c>
      <c r="M280" s="60">
        <f>AVERAGE(L280,N280)</f>
        <v>16.05</v>
      </c>
      <c r="N280" s="60">
        <v>12.5</v>
      </c>
      <c r="O280" s="60">
        <v>10.5</v>
      </c>
      <c r="P280" s="60">
        <v>11.1</v>
      </c>
      <c r="Q280" s="60">
        <v>13.2</v>
      </c>
      <c r="R280" s="60">
        <v>13.9</v>
      </c>
      <c r="S280" s="60"/>
      <c r="T280" s="62">
        <v>7.0000000000000007E-2</v>
      </c>
      <c r="U280" s="161">
        <v>1</v>
      </c>
      <c r="V280" s="154"/>
      <c r="W280" s="62">
        <v>5.91</v>
      </c>
      <c r="X280" s="64">
        <v>8</v>
      </c>
      <c r="Y280" s="64">
        <v>7</v>
      </c>
      <c r="Z280" s="66" t="s">
        <v>82</v>
      </c>
      <c r="AA280" s="67">
        <v>5</v>
      </c>
      <c r="AB280" s="104">
        <v>3.5</v>
      </c>
    </row>
    <row r="281" spans="1:28" ht="14.5" customHeight="1">
      <c r="A281" s="153">
        <f t="shared" si="4"/>
        <v>44837</v>
      </c>
      <c r="B281" s="60">
        <v>71.099999999999994</v>
      </c>
      <c r="C281" s="61">
        <v>30.186</v>
      </c>
      <c r="D281" s="115">
        <v>1022.2187039999999</v>
      </c>
      <c r="E281" s="63">
        <v>1026</v>
      </c>
      <c r="F281" s="79">
        <v>71.338658395148045</v>
      </c>
      <c r="G281" s="146">
        <v>6.7844208614142891</v>
      </c>
      <c r="H281" s="129">
        <v>11.8</v>
      </c>
      <c r="I281" s="60">
        <v>11.4</v>
      </c>
      <c r="J281" s="127">
        <v>9.4</v>
      </c>
      <c r="K281" s="60">
        <v>18</v>
      </c>
      <c r="L281" s="127"/>
      <c r="M281" s="60"/>
      <c r="N281" s="60">
        <v>6.1</v>
      </c>
      <c r="O281" s="60">
        <v>2.2999999999999998</v>
      </c>
      <c r="P281" s="60">
        <v>4.4000000000000004</v>
      </c>
      <c r="Q281" s="60">
        <v>10.7</v>
      </c>
      <c r="R281" s="60">
        <v>13.5</v>
      </c>
      <c r="S281" s="60"/>
      <c r="T281" s="62">
        <v>0</v>
      </c>
      <c r="U281" s="161">
        <v>1</v>
      </c>
      <c r="V281" s="154"/>
      <c r="W281" s="60">
        <v>1.85</v>
      </c>
      <c r="X281" s="64">
        <v>8</v>
      </c>
      <c r="Y281" s="64">
        <v>6</v>
      </c>
      <c r="Z281" s="66" t="s">
        <v>82</v>
      </c>
      <c r="AA281" s="67">
        <v>4.5</v>
      </c>
      <c r="AB281" s="104">
        <v>3.1500000000000004</v>
      </c>
    </row>
    <row r="282" spans="1:28" ht="14.5">
      <c r="A282" s="153">
        <f t="shared" si="4"/>
        <v>44838</v>
      </c>
      <c r="B282" s="60">
        <v>72.099999999999994</v>
      </c>
      <c r="C282" s="61">
        <v>29.872</v>
      </c>
      <c r="D282" s="115">
        <v>1011.5854079999999</v>
      </c>
      <c r="E282" s="63">
        <v>1016.5</v>
      </c>
      <c r="F282" s="79">
        <v>83.803837898727906</v>
      </c>
      <c r="G282" s="146">
        <v>12.480536561038541</v>
      </c>
      <c r="H282" s="141">
        <v>15.2</v>
      </c>
      <c r="I282" s="71">
        <v>15.2</v>
      </c>
      <c r="J282" s="131">
        <v>13.7</v>
      </c>
      <c r="K282" s="60">
        <v>19.600000000000001</v>
      </c>
      <c r="L282" s="60"/>
      <c r="M282" s="60"/>
      <c r="N282" s="60">
        <v>11.2</v>
      </c>
      <c r="O282" s="60">
        <v>10</v>
      </c>
      <c r="P282" s="60">
        <v>11.9</v>
      </c>
      <c r="Q282" s="60">
        <v>14</v>
      </c>
      <c r="R282" s="62">
        <v>14.1</v>
      </c>
      <c r="S282" s="60"/>
      <c r="T282" s="62">
        <v>0</v>
      </c>
      <c r="U282" s="162">
        <v>0</v>
      </c>
      <c r="V282" s="154"/>
      <c r="W282" s="60">
        <v>2</v>
      </c>
      <c r="X282" s="71">
        <v>8</v>
      </c>
      <c r="Y282" s="71">
        <v>8</v>
      </c>
      <c r="Z282" s="66" t="s">
        <v>83</v>
      </c>
      <c r="AA282" s="67">
        <v>13</v>
      </c>
      <c r="AB282" s="104">
        <v>9.1</v>
      </c>
    </row>
    <row r="283" spans="1:28" ht="14.5" customHeight="1">
      <c r="A283" s="153">
        <f t="shared" si="4"/>
        <v>44839</v>
      </c>
      <c r="B283" s="60">
        <v>72.599999999999994</v>
      </c>
      <c r="C283" s="72">
        <v>29.585999999999999</v>
      </c>
      <c r="D283" s="115">
        <v>1001.9003039999999</v>
      </c>
      <c r="E283" s="73">
        <v>1007</v>
      </c>
      <c r="F283" s="79">
        <v>75.618451772580684</v>
      </c>
      <c r="G283" s="146">
        <v>13.632547301390181</v>
      </c>
      <c r="H283" s="129">
        <v>18</v>
      </c>
      <c r="I283" s="60">
        <v>18</v>
      </c>
      <c r="J283" s="127">
        <v>15.5</v>
      </c>
      <c r="K283" s="60"/>
      <c r="L283" s="60">
        <v>19.899999999999999</v>
      </c>
      <c r="M283" s="60">
        <f>AVERAGE(L283,N283)</f>
        <v>17.549999999999997</v>
      </c>
      <c r="N283" s="60">
        <v>15.2</v>
      </c>
      <c r="O283" s="60">
        <v>13.5</v>
      </c>
      <c r="P283" s="60">
        <v>15.5</v>
      </c>
      <c r="Q283" s="60">
        <v>15.1</v>
      </c>
      <c r="R283" s="60">
        <v>15</v>
      </c>
      <c r="S283" s="60"/>
      <c r="T283" s="62">
        <v>0.7</v>
      </c>
      <c r="U283" s="161">
        <v>0</v>
      </c>
      <c r="V283" s="154"/>
      <c r="W283" s="60">
        <v>2</v>
      </c>
      <c r="X283" s="64">
        <v>8</v>
      </c>
      <c r="Y283" s="64">
        <v>6</v>
      </c>
      <c r="Z283" s="66" t="s">
        <v>82</v>
      </c>
      <c r="AA283" s="67">
        <v>20</v>
      </c>
      <c r="AB283" s="104">
        <v>14</v>
      </c>
    </row>
    <row r="284" spans="1:28" ht="14.5">
      <c r="A284" s="153">
        <f t="shared" si="4"/>
        <v>44840</v>
      </c>
      <c r="B284" s="60">
        <v>71</v>
      </c>
      <c r="C284" s="72">
        <v>30.193999999999999</v>
      </c>
      <c r="D284" s="115">
        <v>1022.4896159999998</v>
      </c>
      <c r="E284" s="73">
        <v>1026.7</v>
      </c>
      <c r="F284" s="79">
        <v>70.050818390877112</v>
      </c>
      <c r="G284" s="146">
        <v>8.4372843096423278</v>
      </c>
      <c r="H284" s="129">
        <v>13.8</v>
      </c>
      <c r="I284" s="60">
        <v>14</v>
      </c>
      <c r="J284" s="127">
        <v>11.1</v>
      </c>
      <c r="K284" s="60"/>
      <c r="L284" s="60">
        <v>17.7</v>
      </c>
      <c r="M284" s="60">
        <f>AVERAGE(L284,N284)</f>
        <v>12.35</v>
      </c>
      <c r="N284" s="60">
        <v>7</v>
      </c>
      <c r="O284" s="60">
        <v>5.0999999999999996</v>
      </c>
      <c r="P284" s="60">
        <v>5.4</v>
      </c>
      <c r="Q284" s="60">
        <v>10.8</v>
      </c>
      <c r="R284" s="60">
        <v>14.1</v>
      </c>
      <c r="S284" s="60"/>
      <c r="T284" s="62">
        <v>0.15</v>
      </c>
      <c r="U284" s="161">
        <v>1</v>
      </c>
      <c r="V284" s="154"/>
      <c r="W284" s="60">
        <v>10.25</v>
      </c>
      <c r="X284" s="64">
        <v>8</v>
      </c>
      <c r="Y284" s="64">
        <v>1</v>
      </c>
      <c r="Z284" s="66" t="s">
        <v>82</v>
      </c>
      <c r="AA284" s="67">
        <v>10.5</v>
      </c>
      <c r="AB284" s="104">
        <v>7.35</v>
      </c>
    </row>
    <row r="285" spans="1:28" ht="14.5" customHeight="1">
      <c r="A285" s="153">
        <f t="shared" si="4"/>
        <v>44841</v>
      </c>
      <c r="B285" s="60">
        <v>73.3</v>
      </c>
      <c r="C285" s="72">
        <v>29.904</v>
      </c>
      <c r="D285" s="115">
        <v>1012.669056</v>
      </c>
      <c r="E285" s="73">
        <v>1019.1</v>
      </c>
      <c r="F285" s="79">
        <v>82.529278870838155</v>
      </c>
      <c r="G285" s="146">
        <v>11.856422378464078</v>
      </c>
      <c r="H285" s="129">
        <v>14.8</v>
      </c>
      <c r="I285" s="60">
        <v>15.5</v>
      </c>
      <c r="J285" s="127">
        <v>13.2</v>
      </c>
      <c r="K285" s="60">
        <v>19</v>
      </c>
      <c r="L285" s="60"/>
      <c r="M285" s="60"/>
      <c r="N285" s="62">
        <v>11</v>
      </c>
      <c r="O285" s="60">
        <v>8</v>
      </c>
      <c r="P285" s="60">
        <v>9.6</v>
      </c>
      <c r="Q285" s="60">
        <v>12.7</v>
      </c>
      <c r="R285" s="60">
        <v>13.9</v>
      </c>
      <c r="S285" s="60"/>
      <c r="T285" s="62">
        <v>2.7</v>
      </c>
      <c r="U285" s="161">
        <v>1</v>
      </c>
      <c r="V285" s="154"/>
      <c r="W285" s="60">
        <v>5.2</v>
      </c>
      <c r="X285" s="74">
        <v>8</v>
      </c>
      <c r="Y285" s="74">
        <v>3</v>
      </c>
      <c r="Z285" s="66" t="s">
        <v>82</v>
      </c>
      <c r="AA285" s="67">
        <v>18</v>
      </c>
      <c r="AB285" s="104">
        <v>12.600000000000001</v>
      </c>
    </row>
    <row r="286" spans="1:28" ht="14.5">
      <c r="A286" s="153">
        <f t="shared" si="4"/>
        <v>44842</v>
      </c>
      <c r="B286" s="60">
        <v>72.599999999999994</v>
      </c>
      <c r="C286" s="72">
        <v>30.102</v>
      </c>
      <c r="D286" s="115">
        <v>1019.3741279999999</v>
      </c>
      <c r="E286" s="73">
        <v>1023.5</v>
      </c>
      <c r="F286" s="79">
        <v>82.78483391720458</v>
      </c>
      <c r="G286" s="146">
        <v>8.5786271609799201</v>
      </c>
      <c r="H286" s="129">
        <v>11.4</v>
      </c>
      <c r="I286" s="60">
        <v>11.4</v>
      </c>
      <c r="J286" s="127">
        <v>10</v>
      </c>
      <c r="K286" s="60">
        <v>16.5</v>
      </c>
      <c r="L286" s="60">
        <v>17.7</v>
      </c>
      <c r="M286" s="60">
        <f>AVERAGE(L286,N286)</f>
        <v>12.149999999999999</v>
      </c>
      <c r="N286" s="60">
        <v>6.6</v>
      </c>
      <c r="O286" s="60">
        <v>1.7</v>
      </c>
      <c r="P286" s="60">
        <v>4.2</v>
      </c>
      <c r="Q286" s="60">
        <v>10</v>
      </c>
      <c r="R286" s="60">
        <v>13.5</v>
      </c>
      <c r="S286" s="60"/>
      <c r="T286" s="60" t="s">
        <v>85</v>
      </c>
      <c r="U286" s="161">
        <v>1</v>
      </c>
      <c r="V286" s="154"/>
      <c r="W286" s="62">
        <v>9.5</v>
      </c>
      <c r="X286" s="64">
        <v>8</v>
      </c>
      <c r="Y286" s="64">
        <v>0</v>
      </c>
      <c r="Z286" s="66" t="s">
        <v>82</v>
      </c>
      <c r="AA286" s="67">
        <v>6</v>
      </c>
      <c r="AB286" s="104">
        <v>4.2</v>
      </c>
    </row>
    <row r="287" spans="1:28" ht="14.5" customHeight="1">
      <c r="A287" s="153">
        <f t="shared" si="4"/>
        <v>44843</v>
      </c>
      <c r="B287" s="60">
        <v>72</v>
      </c>
      <c r="C287" s="72">
        <v>29.928000000000001</v>
      </c>
      <c r="D287" s="115">
        <v>1013.4817919999999</v>
      </c>
      <c r="E287" s="73">
        <v>1018.9</v>
      </c>
      <c r="F287" s="79">
        <v>79.484773013729736</v>
      </c>
      <c r="G287" s="146">
        <v>8.3686094542268936</v>
      </c>
      <c r="H287" s="140">
        <v>11.8</v>
      </c>
      <c r="I287" s="60">
        <v>11.8</v>
      </c>
      <c r="J287" s="127">
        <v>10.1</v>
      </c>
      <c r="K287" s="60">
        <v>18</v>
      </c>
      <c r="L287" s="60">
        <v>18.100000000000001</v>
      </c>
      <c r="M287" s="60">
        <f>AVERAGE(L287,N287)</f>
        <v>11.700000000000001</v>
      </c>
      <c r="N287" s="60">
        <v>5.3</v>
      </c>
      <c r="O287" s="60">
        <v>0</v>
      </c>
      <c r="P287" s="60">
        <v>2.7</v>
      </c>
      <c r="Q287" s="60">
        <v>9.4</v>
      </c>
      <c r="R287" s="60">
        <v>12.7</v>
      </c>
      <c r="S287" s="60"/>
      <c r="T287" s="62">
        <v>4.3</v>
      </c>
      <c r="U287" s="161">
        <v>1</v>
      </c>
      <c r="V287" s="154"/>
      <c r="W287" s="60">
        <v>7.25</v>
      </c>
      <c r="X287" s="64">
        <v>8</v>
      </c>
      <c r="Y287" s="64">
        <v>0</v>
      </c>
      <c r="Z287" s="66" t="s">
        <v>82</v>
      </c>
      <c r="AA287" s="67">
        <v>10</v>
      </c>
      <c r="AB287" s="104">
        <v>7</v>
      </c>
    </row>
    <row r="288" spans="1:28" ht="14.5">
      <c r="A288" s="153">
        <f t="shared" si="4"/>
        <v>44844</v>
      </c>
      <c r="B288" s="60">
        <v>72.900000000000006</v>
      </c>
      <c r="C288" s="72">
        <v>29.916</v>
      </c>
      <c r="D288" s="115">
        <v>1013.0754239999999</v>
      </c>
      <c r="E288" s="73">
        <v>1016.8</v>
      </c>
      <c r="F288" s="79">
        <v>80.866217734589313</v>
      </c>
      <c r="G288" s="146">
        <v>8.9154890744834798</v>
      </c>
      <c r="H288" s="129">
        <v>12.1</v>
      </c>
      <c r="I288" s="60">
        <v>12.1</v>
      </c>
      <c r="J288" s="127">
        <v>10.5</v>
      </c>
      <c r="K288" s="60">
        <v>16.3</v>
      </c>
      <c r="L288" s="60">
        <v>16.399999999999999</v>
      </c>
      <c r="M288" s="60">
        <f>AVERAGE(L288,N288)</f>
        <v>13.149999999999999</v>
      </c>
      <c r="N288" s="60">
        <v>9.9</v>
      </c>
      <c r="O288" s="60">
        <v>7.8</v>
      </c>
      <c r="P288" s="60">
        <v>8.5</v>
      </c>
      <c r="Q288" s="60">
        <v>12</v>
      </c>
      <c r="R288" s="60">
        <v>12.6</v>
      </c>
      <c r="S288" s="60"/>
      <c r="T288" s="60" t="s">
        <v>85</v>
      </c>
      <c r="U288" s="161">
        <v>1</v>
      </c>
      <c r="V288" s="154"/>
      <c r="W288" s="62">
        <v>9.25</v>
      </c>
      <c r="X288" s="64">
        <v>8</v>
      </c>
      <c r="Y288" s="64">
        <v>1</v>
      </c>
      <c r="Z288" s="66" t="s">
        <v>88</v>
      </c>
      <c r="AA288" s="67">
        <v>8</v>
      </c>
      <c r="AB288" s="104">
        <v>5.6</v>
      </c>
    </row>
    <row r="289" spans="1:28" ht="14.5" customHeight="1">
      <c r="A289" s="153">
        <f t="shared" si="4"/>
        <v>44845</v>
      </c>
      <c r="B289" s="60">
        <v>71.599999999999994</v>
      </c>
      <c r="C289" s="61">
        <v>30.22</v>
      </c>
      <c r="D289" s="115">
        <v>1023.3700799999999</v>
      </c>
      <c r="E289" s="63">
        <v>1026.8</v>
      </c>
      <c r="F289" s="79">
        <v>79.859461658570467</v>
      </c>
      <c r="G289" s="146">
        <v>5.7108341935616975</v>
      </c>
      <c r="H289" s="129">
        <v>9</v>
      </c>
      <c r="I289" s="60">
        <v>9.3000000000000007</v>
      </c>
      <c r="J289" s="127">
        <v>7.5</v>
      </c>
      <c r="K289" s="60">
        <v>15.9</v>
      </c>
      <c r="L289" s="60">
        <v>16.5</v>
      </c>
      <c r="M289" s="60">
        <f>AVERAGE(L289,N289)</f>
        <v>9.6</v>
      </c>
      <c r="N289" s="60">
        <v>2.7</v>
      </c>
      <c r="O289" s="60">
        <v>-0.2</v>
      </c>
      <c r="P289" s="60">
        <v>0.9</v>
      </c>
      <c r="Q289" s="60">
        <v>8.1</v>
      </c>
      <c r="R289" s="60">
        <v>12</v>
      </c>
      <c r="S289" s="127"/>
      <c r="T289" s="60">
        <v>0.2</v>
      </c>
      <c r="U289" s="161">
        <v>1</v>
      </c>
      <c r="V289" s="154"/>
      <c r="W289" s="60">
        <v>9</v>
      </c>
      <c r="X289" s="64">
        <v>8</v>
      </c>
      <c r="Y289" s="64">
        <v>1</v>
      </c>
      <c r="Z289" s="66" t="s">
        <v>82</v>
      </c>
      <c r="AA289" s="67">
        <v>0</v>
      </c>
      <c r="AB289" s="104">
        <v>0</v>
      </c>
    </row>
    <row r="290" spans="1:28" ht="14.5">
      <c r="A290" s="153">
        <f t="shared" si="4"/>
        <v>44846</v>
      </c>
      <c r="B290" s="60">
        <v>71.900000000000006</v>
      </c>
      <c r="C290" s="61">
        <v>30.001999999999999</v>
      </c>
      <c r="D290" s="115">
        <v>1015.9877279999998</v>
      </c>
      <c r="E290" s="63">
        <v>1020.5</v>
      </c>
      <c r="F290" s="79">
        <v>75.713601999189223</v>
      </c>
      <c r="G290" s="146">
        <v>7.3636355633026112</v>
      </c>
      <c r="H290" s="129">
        <v>11.5</v>
      </c>
      <c r="I290" s="60">
        <v>11.4</v>
      </c>
      <c r="J290" s="127">
        <v>9.5</v>
      </c>
      <c r="K290" s="60">
        <v>16.5</v>
      </c>
      <c r="L290" s="60">
        <v>16.7</v>
      </c>
      <c r="M290" s="60">
        <f>AVERAGE(L290,N290)</f>
        <v>9.65</v>
      </c>
      <c r="N290" s="60">
        <v>2.6</v>
      </c>
      <c r="O290" s="60">
        <v>1.1000000000000001</v>
      </c>
      <c r="P290" s="60">
        <v>2.5</v>
      </c>
      <c r="Q290" s="60">
        <v>9.4</v>
      </c>
      <c r="R290" s="60">
        <v>11.2</v>
      </c>
      <c r="S290" s="60"/>
      <c r="T290" s="60">
        <v>0.7</v>
      </c>
      <c r="U290" s="161">
        <v>1</v>
      </c>
      <c r="V290" s="154"/>
      <c r="W290" s="60">
        <v>2.25</v>
      </c>
      <c r="X290" s="64">
        <v>8</v>
      </c>
      <c r="Y290" s="64">
        <v>3</v>
      </c>
      <c r="Z290" s="66" t="s">
        <v>82</v>
      </c>
      <c r="AA290" s="67">
        <v>7</v>
      </c>
      <c r="AB290" s="104">
        <v>4.9000000000000004</v>
      </c>
    </row>
    <row r="291" spans="1:28" ht="14.5" customHeight="1">
      <c r="A291" s="153">
        <f t="shared" si="4"/>
        <v>44847</v>
      </c>
      <c r="B291" s="60">
        <v>72.7</v>
      </c>
      <c r="C291" s="61">
        <v>29.858000000000001</v>
      </c>
      <c r="D291" s="115">
        <v>1011.1113119999999</v>
      </c>
      <c r="E291" s="63">
        <v>1015.3</v>
      </c>
      <c r="F291" s="79">
        <v>100</v>
      </c>
      <c r="G291" s="146">
        <v>11</v>
      </c>
      <c r="H291" s="129">
        <v>11</v>
      </c>
      <c r="I291" s="60">
        <v>11</v>
      </c>
      <c r="J291" s="127">
        <v>11</v>
      </c>
      <c r="K291" s="60">
        <v>16.100000000000001</v>
      </c>
      <c r="L291" s="60">
        <v>16.2</v>
      </c>
      <c r="M291" s="60">
        <f>AVERAGE(L291,N291)</f>
        <v>13.2</v>
      </c>
      <c r="N291" s="60">
        <v>10.199999999999999</v>
      </c>
      <c r="O291" s="60">
        <v>7.4</v>
      </c>
      <c r="P291" s="60">
        <v>9</v>
      </c>
      <c r="Q291" s="60">
        <v>12</v>
      </c>
      <c r="R291" s="60">
        <v>12.1</v>
      </c>
      <c r="S291" s="60"/>
      <c r="T291" s="60">
        <v>0.15</v>
      </c>
      <c r="U291" s="161">
        <v>1</v>
      </c>
      <c r="V291" s="154"/>
      <c r="W291" s="60">
        <v>4.5</v>
      </c>
      <c r="X291" s="64">
        <v>2</v>
      </c>
      <c r="Y291" s="64">
        <v>8</v>
      </c>
      <c r="Z291" s="66" t="s">
        <v>90</v>
      </c>
      <c r="AA291" s="67">
        <v>3</v>
      </c>
      <c r="AB291" s="104">
        <v>2.1</v>
      </c>
    </row>
    <row r="292" spans="1:28" ht="14.5">
      <c r="A292" s="153">
        <f t="shared" si="4"/>
        <v>44848</v>
      </c>
      <c r="B292" s="60">
        <v>72.2</v>
      </c>
      <c r="C292" s="61">
        <v>29.706</v>
      </c>
      <c r="D292" s="115">
        <v>1005.9639839999999</v>
      </c>
      <c r="E292" s="63">
        <v>1010</v>
      </c>
      <c r="F292" s="79">
        <v>98.788882042609828</v>
      </c>
      <c r="G292" s="146">
        <v>12.214680911959887</v>
      </c>
      <c r="H292" s="129">
        <v>12.4</v>
      </c>
      <c r="I292" s="60">
        <v>12.3</v>
      </c>
      <c r="J292" s="127">
        <v>12.3</v>
      </c>
      <c r="K292" s="60">
        <v>15.4</v>
      </c>
      <c r="L292" s="60">
        <v>15.5</v>
      </c>
      <c r="M292" s="60">
        <f>AVERAGE(L292,N292)</f>
        <v>12.7</v>
      </c>
      <c r="N292" s="60">
        <v>9.9</v>
      </c>
      <c r="O292" s="60">
        <v>7</v>
      </c>
      <c r="P292" s="60">
        <v>8.1</v>
      </c>
      <c r="Q292" s="60">
        <v>11.9</v>
      </c>
      <c r="R292" s="60">
        <v>12.5</v>
      </c>
      <c r="S292" s="60"/>
      <c r="T292" s="60">
        <v>0.5</v>
      </c>
      <c r="U292" s="161">
        <v>1</v>
      </c>
      <c r="V292" s="154"/>
      <c r="W292" s="60">
        <v>0.8</v>
      </c>
      <c r="X292" s="64">
        <v>6</v>
      </c>
      <c r="Y292" s="64">
        <v>8</v>
      </c>
      <c r="Z292" s="66" t="s">
        <v>83</v>
      </c>
      <c r="AA292" s="67">
        <v>5</v>
      </c>
      <c r="AB292" s="104">
        <v>3.5</v>
      </c>
    </row>
    <row r="293" spans="1:28" ht="14.5" customHeight="1">
      <c r="A293" s="153">
        <f t="shared" si="4"/>
        <v>44849</v>
      </c>
      <c r="B293" s="85"/>
      <c r="C293" s="86">
        <v>29.43</v>
      </c>
      <c r="D293" s="115">
        <v>996.6175199999999</v>
      </c>
      <c r="E293" s="87">
        <v>1001.9</v>
      </c>
      <c r="F293" s="79">
        <v>72.461100697159011</v>
      </c>
      <c r="G293" s="146">
        <v>9.2260787118005556</v>
      </c>
      <c r="H293" s="142">
        <v>14.1</v>
      </c>
      <c r="I293" s="85">
        <v>14.2</v>
      </c>
      <c r="J293" s="132">
        <v>11.6</v>
      </c>
      <c r="K293" s="85">
        <v>16.399999999999999</v>
      </c>
      <c r="L293" s="85">
        <v>16.5</v>
      </c>
      <c r="M293" s="60">
        <f>AVERAGE(L293,N293)</f>
        <v>12.9</v>
      </c>
      <c r="N293" s="85">
        <v>9.3000000000000007</v>
      </c>
      <c r="O293" s="85">
        <v>5.7</v>
      </c>
      <c r="P293" s="85">
        <v>6.8</v>
      </c>
      <c r="Q293" s="85">
        <v>11.5</v>
      </c>
      <c r="R293" s="85">
        <v>12.5</v>
      </c>
      <c r="S293" s="85"/>
      <c r="T293" s="85">
        <v>0</v>
      </c>
      <c r="U293" s="163">
        <v>1</v>
      </c>
      <c r="V293" s="154"/>
      <c r="W293" s="85">
        <v>8.25</v>
      </c>
      <c r="X293" s="89">
        <v>8</v>
      </c>
      <c r="Y293" s="89">
        <v>4</v>
      </c>
      <c r="Z293" s="91" t="s">
        <v>82</v>
      </c>
      <c r="AA293" s="92">
        <v>16</v>
      </c>
      <c r="AB293" s="104">
        <v>11.2</v>
      </c>
    </row>
    <row r="294" spans="1:28" ht="14.5">
      <c r="A294" s="153">
        <f t="shared" si="4"/>
        <v>44850</v>
      </c>
      <c r="B294" s="60">
        <v>78.8</v>
      </c>
      <c r="C294" s="61">
        <v>29.71</v>
      </c>
      <c r="D294" s="115">
        <v>1006.09944</v>
      </c>
      <c r="E294" s="62">
        <v>1011.2</v>
      </c>
      <c r="F294" s="79">
        <v>69.539277956555566</v>
      </c>
      <c r="G294" s="146">
        <v>7.8502269971182823</v>
      </c>
      <c r="H294" s="60">
        <v>13.3</v>
      </c>
      <c r="I294" s="60">
        <v>13.6</v>
      </c>
      <c r="J294" s="127">
        <v>10.6</v>
      </c>
      <c r="K294" s="85">
        <v>16.7</v>
      </c>
      <c r="L294" s="85">
        <v>17.100000000000001</v>
      </c>
      <c r="M294" s="60">
        <f>AVERAGE(L294,N294)</f>
        <v>12.8</v>
      </c>
      <c r="N294" s="60">
        <v>8.5</v>
      </c>
      <c r="O294" s="60">
        <v>3.4</v>
      </c>
      <c r="P294" s="60">
        <v>4.9000000000000004</v>
      </c>
      <c r="Q294" s="60">
        <v>13.6</v>
      </c>
      <c r="R294" s="60">
        <v>11.9</v>
      </c>
      <c r="S294" s="60"/>
      <c r="T294" s="85">
        <v>4.2</v>
      </c>
      <c r="U294" s="161">
        <v>1</v>
      </c>
      <c r="V294" s="154"/>
      <c r="W294" s="85">
        <v>7.25</v>
      </c>
      <c r="X294" s="64">
        <v>8</v>
      </c>
      <c r="Y294" s="64">
        <v>1</v>
      </c>
      <c r="Z294" s="66" t="s">
        <v>82</v>
      </c>
      <c r="AA294" s="60">
        <v>0</v>
      </c>
      <c r="AB294" s="104">
        <v>0</v>
      </c>
    </row>
    <row r="295" spans="1:28" ht="14.5" customHeight="1">
      <c r="A295" s="153">
        <f t="shared" si="4"/>
        <v>44851</v>
      </c>
      <c r="B295" s="85">
        <v>75.5</v>
      </c>
      <c r="C295" s="86">
        <v>29.847999999999999</v>
      </c>
      <c r="D295" s="115">
        <v>1010.7726719999998</v>
      </c>
      <c r="E295" s="87">
        <v>1014.9</v>
      </c>
      <c r="F295" s="79">
        <v>79.550394902343413</v>
      </c>
      <c r="G295" s="146">
        <v>11.592419855464875</v>
      </c>
      <c r="H295" s="142">
        <v>15.1</v>
      </c>
      <c r="I295" s="85">
        <v>15.1</v>
      </c>
      <c r="J295" s="143">
        <v>13.2</v>
      </c>
      <c r="K295" s="60">
        <v>19</v>
      </c>
      <c r="L295" s="60">
        <v>19.100000000000001</v>
      </c>
      <c r="M295" s="60">
        <f>AVERAGE(L295,N295)</f>
        <v>16.350000000000001</v>
      </c>
      <c r="N295" s="142">
        <v>13.6</v>
      </c>
      <c r="O295" s="85">
        <v>11.1</v>
      </c>
      <c r="P295" s="85">
        <v>11.9</v>
      </c>
      <c r="Q295" s="85">
        <v>13</v>
      </c>
      <c r="R295" s="85">
        <v>12.6</v>
      </c>
      <c r="S295" s="92"/>
      <c r="T295" s="60" t="s">
        <v>85</v>
      </c>
      <c r="U295" s="164">
        <v>1</v>
      </c>
      <c r="V295" s="154"/>
      <c r="W295" s="60">
        <v>7.5</v>
      </c>
      <c r="X295" s="121">
        <v>8</v>
      </c>
      <c r="Y295" s="89">
        <v>6</v>
      </c>
      <c r="Z295" s="91" t="s">
        <v>82</v>
      </c>
      <c r="AA295" s="92">
        <v>12</v>
      </c>
      <c r="AB295" s="104">
        <v>8.4</v>
      </c>
    </row>
    <row r="296" spans="1:28" ht="14.5">
      <c r="A296" s="153">
        <f t="shared" si="4"/>
        <v>44852</v>
      </c>
      <c r="B296" s="60">
        <v>74.7</v>
      </c>
      <c r="C296" s="61">
        <v>30.236000000000001</v>
      </c>
      <c r="D296" s="115">
        <v>1023.9119039999999</v>
      </c>
      <c r="E296" s="62">
        <v>1027.2</v>
      </c>
      <c r="F296" s="79">
        <v>100</v>
      </c>
      <c r="G296" s="146">
        <v>6.7000000000000028</v>
      </c>
      <c r="H296" s="85">
        <v>6.7</v>
      </c>
      <c r="I296" s="85">
        <v>6.7</v>
      </c>
      <c r="J296" s="132">
        <v>6.7</v>
      </c>
      <c r="K296" s="77">
        <v>17.899999999999999</v>
      </c>
      <c r="L296" s="77">
        <v>18.100000000000001</v>
      </c>
      <c r="M296" s="60">
        <f>AVERAGE(L296,N296)</f>
        <v>11.5</v>
      </c>
      <c r="N296" s="85">
        <v>4.9000000000000004</v>
      </c>
      <c r="O296" s="85">
        <v>1.2</v>
      </c>
      <c r="P296" s="85">
        <v>3.4</v>
      </c>
      <c r="Q296" s="85">
        <v>9.8000000000000007</v>
      </c>
      <c r="R296" s="85">
        <v>12.5</v>
      </c>
      <c r="S296" s="85"/>
      <c r="T296" s="77">
        <v>0</v>
      </c>
      <c r="U296" s="165">
        <v>1</v>
      </c>
      <c r="V296" s="154"/>
      <c r="W296" s="77">
        <v>6.3</v>
      </c>
      <c r="X296" s="89">
        <v>1</v>
      </c>
      <c r="Y296" s="89">
        <v>8</v>
      </c>
      <c r="Z296" s="91" t="s">
        <v>91</v>
      </c>
      <c r="AA296" s="85">
        <v>0</v>
      </c>
      <c r="AB296" s="110">
        <v>0</v>
      </c>
    </row>
    <row r="297" spans="1:28" ht="14.5" customHeight="1">
      <c r="A297" s="153">
        <f t="shared" si="4"/>
        <v>44853</v>
      </c>
      <c r="B297" s="85">
        <v>74.900000000000006</v>
      </c>
      <c r="C297" s="86">
        <v>30.024000000000001</v>
      </c>
      <c r="D297" s="115">
        <v>1016.7327359999999</v>
      </c>
      <c r="E297" s="87">
        <v>1021</v>
      </c>
      <c r="F297" s="79">
        <v>88.457213940055865</v>
      </c>
      <c r="G297" s="158">
        <v>11.532349129490507</v>
      </c>
      <c r="H297" s="60">
        <v>13.4</v>
      </c>
      <c r="I297" s="60">
        <v>13.5</v>
      </c>
      <c r="J297" s="127">
        <v>12.4</v>
      </c>
      <c r="K297" s="115">
        <v>17.899999999999999</v>
      </c>
      <c r="L297" s="102">
        <v>18</v>
      </c>
      <c r="M297" s="60">
        <f>AVERAGE(L297,N297)</f>
        <v>12.25</v>
      </c>
      <c r="N297" s="60">
        <v>6.5</v>
      </c>
      <c r="O297" s="60">
        <v>7.3</v>
      </c>
      <c r="P297" s="60">
        <v>7.7</v>
      </c>
      <c r="Q297" s="60">
        <v>10.8</v>
      </c>
      <c r="R297" s="60">
        <v>12</v>
      </c>
      <c r="S297" s="60"/>
      <c r="T297" s="102">
        <v>1.2</v>
      </c>
      <c r="U297" s="161">
        <v>1</v>
      </c>
      <c r="V297" s="154"/>
      <c r="W297" s="60">
        <v>4.25</v>
      </c>
      <c r="X297" s="64">
        <v>8</v>
      </c>
      <c r="Y297" s="64">
        <v>5</v>
      </c>
      <c r="Z297" s="66" t="s">
        <v>82</v>
      </c>
      <c r="AA297" s="60">
        <v>13</v>
      </c>
      <c r="AB297" s="104">
        <v>9.1</v>
      </c>
    </row>
    <row r="298" spans="1:28" ht="14.5">
      <c r="A298" s="153">
        <f t="shared" si="4"/>
        <v>44854</v>
      </c>
      <c r="B298" s="102">
        <v>75.3</v>
      </c>
      <c r="C298" s="126">
        <v>29.596</v>
      </c>
      <c r="D298" s="115">
        <v>1002.2389439999999</v>
      </c>
      <c r="E298" s="115">
        <v>1005.7</v>
      </c>
      <c r="F298" s="79">
        <v>97.744824978447895</v>
      </c>
      <c r="G298" s="159">
        <v>14.147601342294976</v>
      </c>
      <c r="H298" s="102">
        <v>14.5</v>
      </c>
      <c r="I298" s="102">
        <v>14.5</v>
      </c>
      <c r="J298" s="139">
        <v>14.3</v>
      </c>
      <c r="K298" s="60">
        <v>16.2</v>
      </c>
      <c r="L298" s="60">
        <v>16.399999999999999</v>
      </c>
      <c r="M298" s="60">
        <f>AVERAGE(L298,N298)</f>
        <v>14.899999999999999</v>
      </c>
      <c r="N298" s="102">
        <v>13.4</v>
      </c>
      <c r="O298" s="102">
        <v>10.9</v>
      </c>
      <c r="P298" s="102">
        <v>12.5</v>
      </c>
      <c r="Q298" s="102">
        <v>13.6</v>
      </c>
      <c r="R298" s="102">
        <v>12.7</v>
      </c>
      <c r="S298" s="102"/>
      <c r="T298" s="60">
        <v>2.8</v>
      </c>
      <c r="U298" s="166">
        <v>1</v>
      </c>
      <c r="V298" s="154"/>
      <c r="W298" s="60">
        <v>2.5</v>
      </c>
      <c r="X298" s="102">
        <v>7</v>
      </c>
      <c r="Y298" s="102">
        <v>8</v>
      </c>
      <c r="Z298" s="117" t="s">
        <v>84</v>
      </c>
      <c r="AA298" s="115">
        <v>5</v>
      </c>
      <c r="AB298" s="118">
        <v>3.5</v>
      </c>
    </row>
    <row r="299" spans="1:28" ht="14.5" customHeight="1">
      <c r="A299" s="153">
        <f t="shared" si="4"/>
        <v>44855</v>
      </c>
      <c r="B299" s="94">
        <v>75</v>
      </c>
      <c r="C299" s="100">
        <v>29.402000000000001</v>
      </c>
      <c r="D299" s="115">
        <v>995.66932799999995</v>
      </c>
      <c r="E299" s="107">
        <v>1000</v>
      </c>
      <c r="F299" s="116">
        <v>90.34070856810186</v>
      </c>
      <c r="G299" s="145">
        <v>14.123471873671836</v>
      </c>
      <c r="H299" s="134">
        <v>15.7</v>
      </c>
      <c r="I299" s="94">
        <v>15.7</v>
      </c>
      <c r="J299" s="135">
        <v>14.8</v>
      </c>
      <c r="K299" s="94">
        <v>16.7</v>
      </c>
      <c r="L299" s="94">
        <v>16.8</v>
      </c>
      <c r="M299" s="60">
        <f>AVERAGE(L299,N299)</f>
        <v>13.45</v>
      </c>
      <c r="N299" s="94">
        <v>10.1</v>
      </c>
      <c r="O299" s="94">
        <v>5.4</v>
      </c>
      <c r="P299" s="94">
        <v>7.9</v>
      </c>
      <c r="Q299" s="76">
        <v>12.4</v>
      </c>
      <c r="R299" s="94">
        <v>13</v>
      </c>
      <c r="S299" s="94"/>
      <c r="T299" s="94">
        <v>9.1</v>
      </c>
      <c r="U299" s="167">
        <v>1</v>
      </c>
      <c r="V299" s="154"/>
      <c r="W299" s="76">
        <v>0.3</v>
      </c>
      <c r="X299" s="112">
        <v>8</v>
      </c>
      <c r="Y299" s="112">
        <v>4</v>
      </c>
      <c r="Z299" s="113" t="s">
        <v>89</v>
      </c>
      <c r="AA299" s="107">
        <v>14</v>
      </c>
      <c r="AB299" s="114">
        <v>9.8000000000000007</v>
      </c>
    </row>
    <row r="300" spans="1:28" ht="14.5">
      <c r="A300" s="153">
        <f t="shared" si="4"/>
        <v>44856</v>
      </c>
      <c r="B300" s="60">
        <v>74.599999999999994</v>
      </c>
      <c r="C300" s="61">
        <v>29.64</v>
      </c>
      <c r="D300" s="115">
        <v>1003.7289599999999</v>
      </c>
      <c r="E300" s="63">
        <v>1008.8</v>
      </c>
      <c r="F300" s="79">
        <v>87.365258285816651</v>
      </c>
      <c r="G300" s="160">
        <v>11.443125456610984</v>
      </c>
      <c r="H300" s="129">
        <v>13.5</v>
      </c>
      <c r="I300" s="60">
        <v>13.6</v>
      </c>
      <c r="J300" s="127">
        <v>12.4</v>
      </c>
      <c r="K300" s="60">
        <v>17.5</v>
      </c>
      <c r="L300" s="60">
        <v>17.3</v>
      </c>
      <c r="M300" s="60">
        <f>AVERAGE(L300,N300)</f>
        <v>14.3</v>
      </c>
      <c r="N300" s="60">
        <v>11.3</v>
      </c>
      <c r="O300" s="60">
        <v>7.7</v>
      </c>
      <c r="P300" s="60">
        <v>9.3000000000000007</v>
      </c>
      <c r="Q300" s="60">
        <v>12.1</v>
      </c>
      <c r="R300" s="60">
        <v>13.3</v>
      </c>
      <c r="S300" s="60"/>
      <c r="T300" s="60">
        <v>16.399999999999999</v>
      </c>
      <c r="U300" s="166">
        <v>1</v>
      </c>
      <c r="V300" s="154"/>
      <c r="W300" s="62">
        <v>4.3</v>
      </c>
      <c r="X300" s="74">
        <v>8</v>
      </c>
      <c r="Y300" s="74">
        <v>3</v>
      </c>
      <c r="Z300" s="66" t="s">
        <v>82</v>
      </c>
      <c r="AA300" s="67">
        <v>9</v>
      </c>
      <c r="AB300" s="104">
        <v>6.3000000000000007</v>
      </c>
    </row>
    <row r="301" spans="1:28" ht="14.5" customHeight="1">
      <c r="A301" s="153">
        <f t="shared" si="4"/>
        <v>44857</v>
      </c>
      <c r="B301" s="60">
        <v>74.599999999999994</v>
      </c>
      <c r="C301" s="61">
        <v>29.396000000000001</v>
      </c>
      <c r="D301" s="115">
        <v>995.46614399999999</v>
      </c>
      <c r="E301" s="63">
        <v>1001.5</v>
      </c>
      <c r="F301" s="79">
        <v>98.874203468430906</v>
      </c>
      <c r="G301" s="146">
        <v>14.424829193725021</v>
      </c>
      <c r="H301" s="129">
        <v>14.6</v>
      </c>
      <c r="I301" s="60">
        <v>14.5</v>
      </c>
      <c r="J301" s="127">
        <v>14.5</v>
      </c>
      <c r="K301" s="60">
        <v>18.399999999999999</v>
      </c>
      <c r="L301" s="60">
        <v>18.600000000000001</v>
      </c>
      <c r="M301" s="60">
        <f>AVERAGE(L301,N301)</f>
        <v>15.9</v>
      </c>
      <c r="N301" s="60">
        <v>13.2</v>
      </c>
      <c r="O301" s="60">
        <v>9.8000000000000007</v>
      </c>
      <c r="P301" s="60">
        <v>11</v>
      </c>
      <c r="Q301" s="60">
        <v>13.5</v>
      </c>
      <c r="R301" s="60">
        <v>13.5</v>
      </c>
      <c r="S301" s="60"/>
      <c r="T301" s="62">
        <v>17.7</v>
      </c>
      <c r="U301" s="166">
        <v>1</v>
      </c>
      <c r="V301" s="154"/>
      <c r="W301" s="60">
        <v>4</v>
      </c>
      <c r="X301" s="64">
        <v>6</v>
      </c>
      <c r="Y301" s="64">
        <v>8</v>
      </c>
      <c r="Z301" s="66" t="s">
        <v>96</v>
      </c>
      <c r="AA301" s="67">
        <v>7</v>
      </c>
      <c r="AB301" s="104">
        <v>4.9000000000000004</v>
      </c>
    </row>
    <row r="302" spans="1:28" ht="14.5">
      <c r="A302" s="153">
        <f t="shared" si="4"/>
        <v>44858</v>
      </c>
      <c r="B302" s="60">
        <v>75.099999999999994</v>
      </c>
      <c r="C302" s="61">
        <v>29.45</v>
      </c>
      <c r="D302" s="115">
        <v>997.2947999999999</v>
      </c>
      <c r="E302" s="63">
        <v>1001.2</v>
      </c>
      <c r="F302" s="79">
        <v>90.70556684755401</v>
      </c>
      <c r="G302" s="146">
        <v>11.813492792060114</v>
      </c>
      <c r="H302" s="129">
        <v>13.3</v>
      </c>
      <c r="I302" s="60">
        <v>13.2</v>
      </c>
      <c r="J302" s="127">
        <v>12.5</v>
      </c>
      <c r="K302" s="60">
        <v>17.2</v>
      </c>
      <c r="L302" s="60">
        <v>17.600000000000001</v>
      </c>
      <c r="M302" s="60">
        <f>AVERAGE(L302,N302)</f>
        <v>14.8</v>
      </c>
      <c r="N302" s="60">
        <v>12</v>
      </c>
      <c r="O302" s="60">
        <v>10.6</v>
      </c>
      <c r="P302" s="60">
        <v>10.9</v>
      </c>
      <c r="Q302" s="60">
        <v>13.1</v>
      </c>
      <c r="R302" s="60">
        <v>13.8</v>
      </c>
      <c r="S302" s="60"/>
      <c r="T302" s="62">
        <v>1.7</v>
      </c>
      <c r="U302" s="166">
        <v>1</v>
      </c>
      <c r="V302" s="154"/>
      <c r="W302" s="60">
        <v>5.75</v>
      </c>
      <c r="X302" s="64">
        <v>8</v>
      </c>
      <c r="Y302" s="64">
        <v>5</v>
      </c>
      <c r="Z302" s="66" t="s">
        <v>82</v>
      </c>
      <c r="AA302" s="67">
        <v>11</v>
      </c>
      <c r="AB302" s="104">
        <v>7.7</v>
      </c>
    </row>
    <row r="303" spans="1:28" ht="14.5" customHeight="1">
      <c r="A303" s="153">
        <f t="shared" si="4"/>
        <v>44859</v>
      </c>
      <c r="B303" s="60">
        <v>75</v>
      </c>
      <c r="C303" s="61">
        <v>29.744</v>
      </c>
      <c r="D303" s="115">
        <v>1007.2508159999999</v>
      </c>
      <c r="E303" s="63">
        <v>1011.5</v>
      </c>
      <c r="F303" s="79">
        <v>96.402762020166335</v>
      </c>
      <c r="G303" s="146">
        <v>12.042765753851311</v>
      </c>
      <c r="H303" s="129">
        <v>12.6</v>
      </c>
      <c r="I303" s="60">
        <v>12.6</v>
      </c>
      <c r="J303" s="127">
        <v>12.3</v>
      </c>
      <c r="K303" s="60">
        <v>17.100000000000001</v>
      </c>
      <c r="L303" s="60">
        <v>17.3</v>
      </c>
      <c r="M303" s="60">
        <f>AVERAGE(L303,N303)</f>
        <v>13.3</v>
      </c>
      <c r="N303" s="60">
        <v>9.3000000000000007</v>
      </c>
      <c r="O303" s="60">
        <v>5.6</v>
      </c>
      <c r="P303" s="60">
        <v>6.4</v>
      </c>
      <c r="Q303" s="60">
        <v>11</v>
      </c>
      <c r="R303" s="60">
        <v>13.1</v>
      </c>
      <c r="S303" s="60"/>
      <c r="T303" s="60">
        <v>0</v>
      </c>
      <c r="U303" s="166">
        <v>1</v>
      </c>
      <c r="V303" s="154"/>
      <c r="W303" s="62">
        <v>4.4000000000000004</v>
      </c>
      <c r="X303" s="64">
        <v>8</v>
      </c>
      <c r="Y303" s="64">
        <v>6</v>
      </c>
      <c r="Z303" s="66" t="s">
        <v>82</v>
      </c>
      <c r="AA303" s="67">
        <v>8</v>
      </c>
      <c r="AB303" s="104">
        <v>5.6</v>
      </c>
    </row>
    <row r="304" spans="1:28" ht="14.5">
      <c r="A304" s="153">
        <f t="shared" si="4"/>
        <v>44860</v>
      </c>
      <c r="B304" s="60">
        <v>75.400000000000006</v>
      </c>
      <c r="C304" s="61">
        <v>29.614000000000001</v>
      </c>
      <c r="D304" s="115">
        <v>1002.848496</v>
      </c>
      <c r="E304" s="62">
        <v>1007</v>
      </c>
      <c r="F304" s="79">
        <v>84.446682276648204</v>
      </c>
      <c r="G304" s="146">
        <v>13.870870596380126</v>
      </c>
      <c r="H304" s="129">
        <v>16.5</v>
      </c>
      <c r="I304" s="60">
        <v>16.5</v>
      </c>
      <c r="J304" s="127">
        <v>15</v>
      </c>
      <c r="K304" s="60">
        <v>18.899999999999999</v>
      </c>
      <c r="L304" s="60">
        <v>19</v>
      </c>
      <c r="M304" s="60">
        <f>AVERAGE(L304,N304)</f>
        <v>15.7</v>
      </c>
      <c r="N304" s="60">
        <v>12.4</v>
      </c>
      <c r="O304" s="60">
        <v>12</v>
      </c>
      <c r="P304" s="60">
        <v>12.1</v>
      </c>
      <c r="Q304" s="60">
        <v>13.4</v>
      </c>
      <c r="R304" s="60">
        <v>13.4</v>
      </c>
      <c r="S304" s="60">
        <v>14.1</v>
      </c>
      <c r="T304" s="60">
        <v>0.4</v>
      </c>
      <c r="U304" s="166">
        <v>1</v>
      </c>
      <c r="V304" s="154"/>
      <c r="W304" s="62">
        <v>6.7</v>
      </c>
      <c r="X304" s="64">
        <v>8</v>
      </c>
      <c r="Y304" s="64">
        <v>5</v>
      </c>
      <c r="Z304" s="66" t="s">
        <v>82</v>
      </c>
      <c r="AA304" s="67">
        <v>20</v>
      </c>
      <c r="AB304" s="104">
        <v>14</v>
      </c>
    </row>
    <row r="305" spans="1:28" ht="14.5" customHeight="1">
      <c r="A305" s="153">
        <f t="shared" si="4"/>
        <v>44861</v>
      </c>
      <c r="B305" s="60">
        <v>76.400000000000006</v>
      </c>
      <c r="C305" s="61">
        <v>29.762</v>
      </c>
      <c r="D305" s="115">
        <v>1007.8603679999999</v>
      </c>
      <c r="E305" s="63">
        <v>1012</v>
      </c>
      <c r="F305" s="79">
        <v>94.564699065573194</v>
      </c>
      <c r="G305" s="146">
        <v>14.631623586636689</v>
      </c>
      <c r="H305" s="140">
        <v>15.5</v>
      </c>
      <c r="I305" s="127">
        <v>15.4</v>
      </c>
      <c r="J305" s="127">
        <v>15</v>
      </c>
      <c r="K305" s="60">
        <v>19.7</v>
      </c>
      <c r="L305" s="60">
        <v>20.399999999999999</v>
      </c>
      <c r="M305" s="60">
        <f>AVERAGE(L305,N305)</f>
        <v>16.299999999999997</v>
      </c>
      <c r="N305" s="60">
        <v>12.2</v>
      </c>
      <c r="O305" s="60">
        <v>8.6999999999999993</v>
      </c>
      <c r="P305" s="60">
        <v>9.1</v>
      </c>
      <c r="Q305" s="60">
        <v>13.3</v>
      </c>
      <c r="R305" s="60">
        <v>13.3</v>
      </c>
      <c r="S305" s="60">
        <v>14</v>
      </c>
      <c r="T305" s="60">
        <v>0.2</v>
      </c>
      <c r="U305" s="166">
        <v>1</v>
      </c>
      <c r="V305" s="154"/>
      <c r="W305" s="62">
        <v>4.5</v>
      </c>
      <c r="X305" s="64">
        <v>7</v>
      </c>
      <c r="Y305" s="64">
        <v>8</v>
      </c>
      <c r="Z305" s="66" t="s">
        <v>83</v>
      </c>
      <c r="AA305" s="67">
        <v>9</v>
      </c>
      <c r="AB305" s="104">
        <v>6.3000000000000007</v>
      </c>
    </row>
    <row r="306" spans="1:28" ht="14.5">
      <c r="A306" s="153">
        <f t="shared" si="4"/>
        <v>44862</v>
      </c>
      <c r="B306" s="60">
        <v>76.8</v>
      </c>
      <c r="C306" s="61">
        <v>29.786000000000001</v>
      </c>
      <c r="D306" s="115">
        <v>1008.673104</v>
      </c>
      <c r="E306" s="63">
        <v>1011.3</v>
      </c>
      <c r="F306" s="79">
        <v>77.652622515708629</v>
      </c>
      <c r="G306" s="146">
        <v>12.877080690598435</v>
      </c>
      <c r="H306" s="129">
        <v>16.8</v>
      </c>
      <c r="I306" s="60">
        <v>16.399999999999999</v>
      </c>
      <c r="J306" s="127">
        <v>14.6</v>
      </c>
      <c r="K306" s="60">
        <v>17.600000000000001</v>
      </c>
      <c r="L306" s="60">
        <v>17.7</v>
      </c>
      <c r="M306" s="60">
        <f>AVERAGE(L306,N306)</f>
        <v>14.899999999999999</v>
      </c>
      <c r="N306" s="60">
        <v>12.1</v>
      </c>
      <c r="O306" s="60">
        <v>11.9</v>
      </c>
      <c r="P306" s="60">
        <v>12.7</v>
      </c>
      <c r="Q306" s="60">
        <v>14.2</v>
      </c>
      <c r="R306" s="60">
        <v>13.9</v>
      </c>
      <c r="S306" s="60">
        <v>14</v>
      </c>
      <c r="T306" s="60">
        <v>6.2</v>
      </c>
      <c r="U306" s="166">
        <v>1</v>
      </c>
      <c r="V306" s="154"/>
      <c r="W306" s="62">
        <v>5.9</v>
      </c>
      <c r="X306" s="64">
        <v>8</v>
      </c>
      <c r="Y306" s="64">
        <v>7</v>
      </c>
      <c r="Z306" s="66" t="s">
        <v>89</v>
      </c>
      <c r="AA306" s="67">
        <v>17</v>
      </c>
      <c r="AB306" s="104">
        <v>11.9</v>
      </c>
    </row>
    <row r="307" spans="1:28" ht="14.5" customHeight="1">
      <c r="A307" s="153">
        <f t="shared" si="4"/>
        <v>44863</v>
      </c>
      <c r="B307" s="60">
        <v>75.8</v>
      </c>
      <c r="C307" s="61">
        <v>29.707999999999998</v>
      </c>
      <c r="D307" s="115">
        <v>1006.0317119999999</v>
      </c>
      <c r="E307" s="63">
        <v>1011.7</v>
      </c>
      <c r="F307" s="79">
        <v>95.603437118766266</v>
      </c>
      <c r="G307" s="146">
        <v>14.502531118178455</v>
      </c>
      <c r="H307" s="129">
        <v>15.2</v>
      </c>
      <c r="I307" s="127">
        <v>15.2</v>
      </c>
      <c r="J307" s="127">
        <v>14.8</v>
      </c>
      <c r="K307" s="60">
        <v>21</v>
      </c>
      <c r="L307" s="60">
        <v>21.2</v>
      </c>
      <c r="M307" s="60">
        <f>AVERAGE(L307,N307)</f>
        <v>16.5</v>
      </c>
      <c r="N307" s="60">
        <v>11.8</v>
      </c>
      <c r="O307" s="60">
        <v>8.3000000000000007</v>
      </c>
      <c r="P307" s="60">
        <v>9.3000000000000007</v>
      </c>
      <c r="Q307" s="60">
        <v>13</v>
      </c>
      <c r="R307" s="60">
        <v>13.5</v>
      </c>
      <c r="S307" s="60">
        <v>14</v>
      </c>
      <c r="T307" s="60">
        <v>0</v>
      </c>
      <c r="U307" s="166">
        <v>1</v>
      </c>
      <c r="V307" s="154"/>
      <c r="W307" s="62">
        <v>3.5</v>
      </c>
      <c r="X307" s="64">
        <v>7</v>
      </c>
      <c r="Y307" s="64">
        <v>8</v>
      </c>
      <c r="Z307" s="66" t="s">
        <v>82</v>
      </c>
      <c r="AA307" s="67">
        <v>8</v>
      </c>
      <c r="AB307" s="104">
        <v>5.6</v>
      </c>
    </row>
    <row r="308" spans="1:28" ht="14.5">
      <c r="A308" s="153">
        <f t="shared" si="4"/>
        <v>44864</v>
      </c>
      <c r="B308" s="60">
        <v>75.900000000000006</v>
      </c>
      <c r="C308" s="61">
        <v>29.782</v>
      </c>
      <c r="D308" s="115">
        <v>1008.5376479999999</v>
      </c>
      <c r="E308" s="63">
        <v>1012.2</v>
      </c>
      <c r="F308" s="79">
        <v>80.961215802665819</v>
      </c>
      <c r="G308" s="146">
        <v>12.4436011209428</v>
      </c>
      <c r="H308" s="129">
        <v>15.7</v>
      </c>
      <c r="I308" s="60">
        <v>15.3</v>
      </c>
      <c r="J308" s="127">
        <v>13.9</v>
      </c>
      <c r="K308" s="60">
        <v>16.100000000000001</v>
      </c>
      <c r="L308" s="60">
        <v>16.3</v>
      </c>
      <c r="M308" s="60">
        <f>AVERAGE(L308,N308)</f>
        <v>13.4</v>
      </c>
      <c r="N308" s="60">
        <v>10.5</v>
      </c>
      <c r="O308" s="60">
        <v>6.2</v>
      </c>
      <c r="P308" s="60">
        <v>10.8</v>
      </c>
      <c r="Q308" s="60">
        <v>13.6</v>
      </c>
      <c r="R308" s="60">
        <v>13.9</v>
      </c>
      <c r="S308" s="60">
        <v>14.1</v>
      </c>
      <c r="T308" s="60">
        <v>0.6</v>
      </c>
      <c r="U308" s="166">
        <v>1</v>
      </c>
      <c r="V308" s="154"/>
      <c r="W308" s="62">
        <v>3.5</v>
      </c>
      <c r="X308" s="64">
        <v>6</v>
      </c>
      <c r="Y308" s="64">
        <v>8</v>
      </c>
      <c r="Z308" s="66" t="s">
        <v>82</v>
      </c>
      <c r="AA308" s="67">
        <v>18</v>
      </c>
      <c r="AB308" s="104">
        <v>12.600000000000001</v>
      </c>
    </row>
    <row r="309" spans="1:28" ht="14.5" customHeight="1">
      <c r="A309" s="153">
        <f t="shared" si="4"/>
        <v>44865</v>
      </c>
      <c r="B309" s="60">
        <v>75</v>
      </c>
      <c r="C309" s="61">
        <v>29.795999999999999</v>
      </c>
      <c r="D309" s="115">
        <v>1009.0117439999999</v>
      </c>
      <c r="E309" s="63">
        <v>1013.5</v>
      </c>
      <c r="F309" s="79">
        <v>95.323377522609505</v>
      </c>
      <c r="G309" s="146">
        <v>12.568008697509027</v>
      </c>
      <c r="H309" s="129">
        <v>13.3</v>
      </c>
      <c r="I309" s="60">
        <v>13.3</v>
      </c>
      <c r="J309" s="127">
        <v>12.9</v>
      </c>
      <c r="K309" s="60">
        <v>16.2</v>
      </c>
      <c r="L309" s="60">
        <v>16.3</v>
      </c>
      <c r="M309" s="60">
        <f>AVERAGE(L309,N309)</f>
        <v>13.850000000000001</v>
      </c>
      <c r="N309" s="60">
        <v>11.4</v>
      </c>
      <c r="O309" s="60">
        <v>8.9</v>
      </c>
      <c r="P309" s="60">
        <v>9.4</v>
      </c>
      <c r="Q309" s="60">
        <v>11.6</v>
      </c>
      <c r="R309" s="60">
        <v>13.3</v>
      </c>
      <c r="S309" s="60">
        <v>14</v>
      </c>
      <c r="T309" s="60">
        <v>8.9</v>
      </c>
      <c r="U309" s="166">
        <v>1</v>
      </c>
      <c r="V309" s="154"/>
      <c r="W309" s="62">
        <v>2.2999999999999998</v>
      </c>
      <c r="X309" s="64">
        <v>8</v>
      </c>
      <c r="Y309" s="64">
        <v>8</v>
      </c>
      <c r="Z309" s="66" t="s">
        <v>82</v>
      </c>
      <c r="AA309" s="67">
        <v>7</v>
      </c>
      <c r="AB309" s="104">
        <v>4.9000000000000004</v>
      </c>
    </row>
    <row r="310" spans="1:28" ht="14.5">
      <c r="A310" s="153">
        <f t="shared" si="4"/>
        <v>44866</v>
      </c>
      <c r="B310" s="102">
        <v>73.599999999999994</v>
      </c>
      <c r="C310" s="102">
        <v>29.54</v>
      </c>
      <c r="D310" s="115">
        <v>1000.3425599999999</v>
      </c>
      <c r="E310" s="105">
        <v>1004.5</v>
      </c>
      <c r="F310" s="103">
        <v>89.381694654499157</v>
      </c>
      <c r="G310" s="146">
        <v>11.097566105576751</v>
      </c>
      <c r="H310" s="129">
        <v>12.8</v>
      </c>
      <c r="I310" s="60">
        <v>12.8</v>
      </c>
      <c r="J310" s="127">
        <v>11.9</v>
      </c>
      <c r="K310" s="60">
        <v>14.9</v>
      </c>
      <c r="L310" s="60">
        <v>15</v>
      </c>
      <c r="M310" s="60">
        <f>AVERAGE(L310,N310)</f>
        <v>13.05</v>
      </c>
      <c r="N310" s="60">
        <v>11.1</v>
      </c>
      <c r="O310" s="60">
        <v>8.9</v>
      </c>
      <c r="P310" s="60">
        <v>9.6</v>
      </c>
      <c r="Q310" s="60">
        <v>11.9</v>
      </c>
      <c r="R310" s="60">
        <v>13.3</v>
      </c>
      <c r="S310" s="60">
        <v>14</v>
      </c>
      <c r="T310" s="62">
        <v>2</v>
      </c>
      <c r="U310" s="161">
        <v>1</v>
      </c>
      <c r="V310" s="154"/>
      <c r="W310" s="65">
        <v>5.3</v>
      </c>
      <c r="X310" s="64">
        <v>8</v>
      </c>
      <c r="Y310" s="64">
        <v>3</v>
      </c>
      <c r="Z310" s="66" t="s">
        <v>95</v>
      </c>
      <c r="AA310" s="67">
        <v>20</v>
      </c>
      <c r="AB310" s="104">
        <v>14</v>
      </c>
    </row>
    <row r="311" spans="1:28" ht="14.5" customHeight="1">
      <c r="A311" s="153">
        <f t="shared" si="4"/>
        <v>44867</v>
      </c>
      <c r="B311" s="94">
        <v>73.400000000000006</v>
      </c>
      <c r="C311" s="100">
        <v>29.85</v>
      </c>
      <c r="D311" s="115">
        <v>1010.8403999999999</v>
      </c>
      <c r="E311" s="101">
        <v>1015</v>
      </c>
      <c r="F311" s="79">
        <v>75.800574948484595</v>
      </c>
      <c r="G311" s="146">
        <v>7.4772230769450614</v>
      </c>
      <c r="H311" s="129">
        <v>11.6</v>
      </c>
      <c r="I311" s="60">
        <v>11.6</v>
      </c>
      <c r="J311" s="127">
        <v>9.6</v>
      </c>
      <c r="K311" s="60">
        <v>14.5</v>
      </c>
      <c r="L311" s="60">
        <v>14.6</v>
      </c>
      <c r="M311" s="60">
        <f>AVERAGE(L311,N311)</f>
        <v>11.15</v>
      </c>
      <c r="N311" s="60">
        <v>7.7</v>
      </c>
      <c r="O311" s="60">
        <v>3.9</v>
      </c>
      <c r="P311" s="60">
        <v>4.9000000000000004</v>
      </c>
      <c r="Q311" s="60">
        <v>8.9</v>
      </c>
      <c r="R311" s="60">
        <v>12.4</v>
      </c>
      <c r="S311" s="60">
        <v>14</v>
      </c>
      <c r="T311" s="62">
        <v>12.2</v>
      </c>
      <c r="U311" s="161">
        <v>1</v>
      </c>
      <c r="V311" s="154"/>
      <c r="W311" s="62">
        <v>3.3</v>
      </c>
      <c r="X311" s="64">
        <v>8</v>
      </c>
      <c r="Y311" s="64">
        <v>1</v>
      </c>
      <c r="Z311" s="66" t="s">
        <v>82</v>
      </c>
      <c r="AA311" s="67">
        <v>12</v>
      </c>
      <c r="AB311" s="104">
        <v>8.4</v>
      </c>
    </row>
    <row r="312" spans="1:28" ht="14.5">
      <c r="A312" s="153">
        <f t="shared" si="4"/>
        <v>44868</v>
      </c>
      <c r="B312" s="60">
        <v>74.2</v>
      </c>
      <c r="C312" s="61">
        <v>29.414000000000001</v>
      </c>
      <c r="D312" s="115">
        <v>996.07569599999999</v>
      </c>
      <c r="E312" s="63">
        <v>1000.5</v>
      </c>
      <c r="F312" s="79">
        <v>98.665702140975782</v>
      </c>
      <c r="G312" s="146">
        <v>9.5000068421836321</v>
      </c>
      <c r="H312" s="129">
        <v>9.6999999999999993</v>
      </c>
      <c r="I312" s="60">
        <v>9.6999999999999993</v>
      </c>
      <c r="J312" s="127">
        <v>9.6</v>
      </c>
      <c r="K312" s="60">
        <v>12.2</v>
      </c>
      <c r="L312" s="127">
        <v>12.4</v>
      </c>
      <c r="M312" s="60">
        <f>AVERAGE(L312,N312)</f>
        <v>11.05</v>
      </c>
      <c r="N312" s="60">
        <v>9.6999999999999993</v>
      </c>
      <c r="O312" s="60">
        <v>9.4</v>
      </c>
      <c r="P312" s="60">
        <v>8.9</v>
      </c>
      <c r="Q312" s="60">
        <v>10.9</v>
      </c>
      <c r="R312" s="60">
        <v>12.1</v>
      </c>
      <c r="S312" s="60">
        <v>13.8</v>
      </c>
      <c r="T312" s="62">
        <v>0.5</v>
      </c>
      <c r="U312" s="161">
        <v>1</v>
      </c>
      <c r="V312" s="154"/>
      <c r="W312" s="60">
        <v>1.7</v>
      </c>
      <c r="X312" s="64">
        <v>7</v>
      </c>
      <c r="Y312" s="64">
        <v>8</v>
      </c>
      <c r="Z312" s="66" t="s">
        <v>84</v>
      </c>
      <c r="AA312" s="67">
        <v>6</v>
      </c>
      <c r="AB312" s="104">
        <v>4.2</v>
      </c>
    </row>
    <row r="313" spans="1:28" ht="14.5" customHeight="1">
      <c r="A313" s="153">
        <f t="shared" si="4"/>
        <v>44869</v>
      </c>
      <c r="B313" s="60">
        <v>73.400000000000006</v>
      </c>
      <c r="C313" s="61">
        <v>29.724</v>
      </c>
      <c r="D313" s="115">
        <v>1006.5735359999999</v>
      </c>
      <c r="E313" s="63">
        <v>1010.5</v>
      </c>
      <c r="F313" s="79">
        <v>91.20274840029272</v>
      </c>
      <c r="G313" s="146">
        <v>5.7631176484532673</v>
      </c>
      <c r="H313" s="141">
        <v>7.1</v>
      </c>
      <c r="I313" s="71">
        <v>7.1</v>
      </c>
      <c r="J313" s="131">
        <v>6.5</v>
      </c>
      <c r="K313" s="60">
        <v>12.5</v>
      </c>
      <c r="L313" s="60">
        <v>12.7</v>
      </c>
      <c r="M313" s="60">
        <f>AVERAGE(L313,N313)</f>
        <v>8.6999999999999993</v>
      </c>
      <c r="N313" s="60">
        <v>4.7</v>
      </c>
      <c r="O313" s="60">
        <v>1.9</v>
      </c>
      <c r="P313" s="60">
        <v>3</v>
      </c>
      <c r="Q313" s="60">
        <v>7.5</v>
      </c>
      <c r="R313" s="62">
        <v>11.4</v>
      </c>
      <c r="S313" s="60">
        <v>13.7</v>
      </c>
      <c r="T313" s="62">
        <v>0.3</v>
      </c>
      <c r="U313" s="162">
        <v>1</v>
      </c>
      <c r="V313" s="154"/>
      <c r="W313" s="60">
        <v>7.7</v>
      </c>
      <c r="X313" s="71">
        <v>8</v>
      </c>
      <c r="Y313" s="71">
        <v>0</v>
      </c>
      <c r="Z313" s="66" t="s">
        <v>82</v>
      </c>
      <c r="AA313" s="67">
        <v>11</v>
      </c>
      <c r="AB313" s="104">
        <v>7.7</v>
      </c>
    </row>
    <row r="314" spans="1:28" ht="14.5">
      <c r="A314" s="153">
        <f t="shared" si="4"/>
        <v>44870</v>
      </c>
      <c r="B314" s="60">
        <v>71.5</v>
      </c>
      <c r="C314" s="72">
        <v>29.251999999999999</v>
      </c>
      <c r="D314" s="115">
        <v>990.58972799999992</v>
      </c>
      <c r="E314" s="73">
        <v>1013</v>
      </c>
      <c r="F314" s="79">
        <v>94.543570211552776</v>
      </c>
      <c r="G314" s="146">
        <v>8.1713041369973816</v>
      </c>
      <c r="H314" s="129">
        <v>9</v>
      </c>
      <c r="I314" s="60">
        <v>9</v>
      </c>
      <c r="J314" s="127">
        <v>8.6</v>
      </c>
      <c r="K314" s="60">
        <v>13.2</v>
      </c>
      <c r="L314" s="60">
        <v>13.4</v>
      </c>
      <c r="M314" s="60">
        <f>AVERAGE(L314,N314)</f>
        <v>9.6</v>
      </c>
      <c r="N314" s="60">
        <v>5.8</v>
      </c>
      <c r="O314" s="60">
        <v>0.8</v>
      </c>
      <c r="P314" s="60">
        <v>2.2000000000000002</v>
      </c>
      <c r="Q314" s="60">
        <v>8.1</v>
      </c>
      <c r="R314" s="60">
        <v>10.3</v>
      </c>
      <c r="S314" s="60">
        <v>13.5</v>
      </c>
      <c r="T314" s="62">
        <v>2</v>
      </c>
      <c r="U314" s="161">
        <v>1</v>
      </c>
      <c r="V314" s="154"/>
      <c r="W314" s="60">
        <v>0</v>
      </c>
      <c r="X314" s="64">
        <v>8</v>
      </c>
      <c r="Y314" s="64">
        <v>8</v>
      </c>
      <c r="Z314" s="66" t="s">
        <v>82</v>
      </c>
      <c r="AA314" s="67">
        <v>13</v>
      </c>
      <c r="AB314" s="104">
        <v>9.1</v>
      </c>
    </row>
    <row r="315" spans="1:28" ht="14.5" customHeight="1">
      <c r="A315" s="153">
        <f t="shared" si="4"/>
        <v>44871</v>
      </c>
      <c r="B315" s="60">
        <v>73</v>
      </c>
      <c r="C315" s="72">
        <v>29.416</v>
      </c>
      <c r="D315" s="115">
        <v>996.14342399999998</v>
      </c>
      <c r="E315" s="73">
        <v>1002</v>
      </c>
      <c r="F315" s="79">
        <v>98.780499973876104</v>
      </c>
      <c r="G315" s="146">
        <v>12.0136828406019</v>
      </c>
      <c r="H315" s="129">
        <v>12.2</v>
      </c>
      <c r="I315" s="60">
        <v>12.2</v>
      </c>
      <c r="J315" s="127">
        <v>12.1</v>
      </c>
      <c r="K315" s="60">
        <v>13.3</v>
      </c>
      <c r="L315" s="60">
        <v>13.5</v>
      </c>
      <c r="M315" s="60">
        <f>AVERAGE(L315,N315)</f>
        <v>11.25</v>
      </c>
      <c r="N315" s="60">
        <v>9</v>
      </c>
      <c r="O315" s="60">
        <v>5.4</v>
      </c>
      <c r="P315" s="60">
        <v>7.7</v>
      </c>
      <c r="Q315" s="60">
        <v>10.4</v>
      </c>
      <c r="R315" s="60">
        <v>10.9</v>
      </c>
      <c r="S315" s="60">
        <v>13.2</v>
      </c>
      <c r="T315" s="62">
        <v>4.9000000000000004</v>
      </c>
      <c r="U315" s="161">
        <v>1</v>
      </c>
      <c r="V315" s="154"/>
      <c r="W315" s="60">
        <v>0.8</v>
      </c>
      <c r="X315" s="64">
        <v>8</v>
      </c>
      <c r="Y315" s="64">
        <v>8</v>
      </c>
      <c r="Z315" s="66" t="s">
        <v>97</v>
      </c>
      <c r="AA315" s="67">
        <v>9</v>
      </c>
      <c r="AB315" s="104">
        <v>6.3000000000000007</v>
      </c>
    </row>
    <row r="316" spans="1:28" ht="14.5">
      <c r="A316" s="153">
        <f t="shared" si="4"/>
        <v>44872</v>
      </c>
      <c r="B316" s="60">
        <v>72.5</v>
      </c>
      <c r="C316" s="72">
        <v>29.472000000000001</v>
      </c>
      <c r="D316" s="115">
        <v>998.03980799999999</v>
      </c>
      <c r="E316" s="73">
        <v>1002</v>
      </c>
      <c r="F316" s="79">
        <v>90.642687105912913</v>
      </c>
      <c r="G316" s="146">
        <v>11.605311277462759</v>
      </c>
      <c r="H316" s="129">
        <v>13.1</v>
      </c>
      <c r="I316" s="60">
        <v>13.1</v>
      </c>
      <c r="J316" s="127">
        <v>12.3</v>
      </c>
      <c r="K316" s="60">
        <v>15</v>
      </c>
      <c r="L316" s="60">
        <v>15.1</v>
      </c>
      <c r="M316" s="60">
        <f>AVERAGE(L316,N316)</f>
        <v>12.35</v>
      </c>
      <c r="N316" s="62">
        <v>9.6</v>
      </c>
      <c r="O316" s="60">
        <v>6.9</v>
      </c>
      <c r="P316" s="60">
        <v>6.8</v>
      </c>
      <c r="Q316" s="60">
        <v>9.8000000000000007</v>
      </c>
      <c r="R316" s="60">
        <v>11</v>
      </c>
      <c r="S316" s="60">
        <v>13</v>
      </c>
      <c r="T316" s="62">
        <v>7.5</v>
      </c>
      <c r="U316" s="161">
        <v>1</v>
      </c>
      <c r="V316" s="154"/>
      <c r="W316" s="60">
        <v>0.3</v>
      </c>
      <c r="X316" s="74">
        <v>8</v>
      </c>
      <c r="Y316" s="74">
        <v>8</v>
      </c>
      <c r="Z316" s="66" t="s">
        <v>86</v>
      </c>
      <c r="AA316" s="67">
        <v>10</v>
      </c>
      <c r="AB316" s="104">
        <v>7</v>
      </c>
    </row>
    <row r="317" spans="1:28" ht="14.5" customHeight="1">
      <c r="A317" s="153">
        <f t="shared" si="4"/>
        <v>44873</v>
      </c>
      <c r="B317" s="60">
        <v>72.099999999999994</v>
      </c>
      <c r="C317" s="72">
        <v>29.257999999999999</v>
      </c>
      <c r="D317" s="115">
        <v>990.79291199999989</v>
      </c>
      <c r="E317" s="73">
        <v>995.5</v>
      </c>
      <c r="F317" s="79">
        <v>84.545374604451155</v>
      </c>
      <c r="G317" s="146">
        <v>9.8701551235984439</v>
      </c>
      <c r="H317" s="129">
        <v>12.4</v>
      </c>
      <c r="I317" s="60">
        <v>12.5</v>
      </c>
      <c r="J317" s="127">
        <v>11.1</v>
      </c>
      <c r="K317" s="60">
        <v>15.5</v>
      </c>
      <c r="L317" s="60">
        <v>15.6</v>
      </c>
      <c r="M317" s="60">
        <f>AVERAGE(L317,N317)</f>
        <v>13.149999999999999</v>
      </c>
      <c r="N317" s="60">
        <v>10.7</v>
      </c>
      <c r="O317" s="60">
        <v>8.5</v>
      </c>
      <c r="P317" s="60">
        <v>9.3000000000000007</v>
      </c>
      <c r="Q317" s="60">
        <v>11</v>
      </c>
      <c r="R317" s="60">
        <v>11.5</v>
      </c>
      <c r="S317" s="60">
        <v>12.9</v>
      </c>
      <c r="T317" s="60">
        <v>7.8</v>
      </c>
      <c r="U317" s="161">
        <v>1</v>
      </c>
      <c r="V317" s="154"/>
      <c r="W317" s="62">
        <v>2.8</v>
      </c>
      <c r="X317" s="64">
        <v>8</v>
      </c>
      <c r="Y317" s="64">
        <v>2</v>
      </c>
      <c r="Z317" s="66" t="s">
        <v>82</v>
      </c>
      <c r="AA317" s="67">
        <v>21</v>
      </c>
      <c r="AB317" s="104">
        <v>14.7</v>
      </c>
    </row>
    <row r="318" spans="1:28" ht="14.5">
      <c r="A318" s="153">
        <f t="shared" si="4"/>
        <v>44874</v>
      </c>
      <c r="B318" s="60">
        <v>73.900000000000006</v>
      </c>
      <c r="C318" s="72">
        <v>29.544</v>
      </c>
      <c r="D318" s="115">
        <v>1000.4780159999999</v>
      </c>
      <c r="E318" s="73">
        <v>1004.5</v>
      </c>
      <c r="F318" s="79">
        <v>85.199726200758136</v>
      </c>
      <c r="G318" s="146">
        <v>9.003987568740623</v>
      </c>
      <c r="H318" s="140">
        <v>11.4</v>
      </c>
      <c r="I318" s="60">
        <v>11.4</v>
      </c>
      <c r="J318" s="127">
        <v>10.199999999999999</v>
      </c>
      <c r="K318" s="60">
        <v>13.6</v>
      </c>
      <c r="L318" s="60">
        <v>13.7</v>
      </c>
      <c r="M318" s="60">
        <f>AVERAGE(L318,N318)</f>
        <v>11.6</v>
      </c>
      <c r="N318" s="60">
        <v>9.5</v>
      </c>
      <c r="O318" s="60">
        <v>6.6</v>
      </c>
      <c r="P318" s="60">
        <v>7.4</v>
      </c>
      <c r="Q318" s="60">
        <v>9.6999999999999993</v>
      </c>
      <c r="R318" s="60">
        <v>11.1</v>
      </c>
      <c r="S318" s="60">
        <v>12.9</v>
      </c>
      <c r="T318" s="62" t="s">
        <v>85</v>
      </c>
      <c r="U318" s="161">
        <v>1</v>
      </c>
      <c r="V318" s="154"/>
      <c r="W318" s="60">
        <v>6</v>
      </c>
      <c r="X318" s="64">
        <v>8</v>
      </c>
      <c r="Y318" s="64">
        <v>5</v>
      </c>
      <c r="Z318" s="66" t="s">
        <v>82</v>
      </c>
      <c r="AA318" s="67">
        <v>17</v>
      </c>
      <c r="AB318" s="104">
        <v>11.9</v>
      </c>
    </row>
    <row r="319" spans="1:28" ht="14.5" customHeight="1">
      <c r="A319" s="153">
        <f t="shared" si="4"/>
        <v>44875</v>
      </c>
      <c r="B319" s="60">
        <v>71.8</v>
      </c>
      <c r="C319" s="72">
        <v>29.923999999999999</v>
      </c>
      <c r="D319" s="115">
        <v>1013.346336</v>
      </c>
      <c r="E319" s="73">
        <v>1017.5</v>
      </c>
      <c r="F319" s="79">
        <v>85.956085741464634</v>
      </c>
      <c r="G319" s="146">
        <v>10.608409288396144</v>
      </c>
      <c r="H319" s="129">
        <v>12.9</v>
      </c>
      <c r="I319" s="60">
        <v>12.9</v>
      </c>
      <c r="J319" s="127">
        <v>11.7</v>
      </c>
      <c r="K319" s="60">
        <v>15.3</v>
      </c>
      <c r="L319" s="60">
        <v>15.7</v>
      </c>
      <c r="M319" s="60">
        <f>AVERAGE(L319,N319)</f>
        <v>12.8</v>
      </c>
      <c r="N319" s="60">
        <v>9.9</v>
      </c>
      <c r="O319" s="60">
        <v>6.6</v>
      </c>
      <c r="P319" s="60">
        <v>7.4</v>
      </c>
      <c r="Q319" s="60">
        <v>9.9</v>
      </c>
      <c r="R319" s="60">
        <v>10.8</v>
      </c>
      <c r="S319" s="60">
        <v>12.8</v>
      </c>
      <c r="T319" s="60" t="s">
        <v>85</v>
      </c>
      <c r="U319" s="161">
        <v>1</v>
      </c>
      <c r="V319" s="154"/>
      <c r="W319" s="62">
        <v>0</v>
      </c>
      <c r="X319" s="64">
        <v>8</v>
      </c>
      <c r="Y319" s="64">
        <v>8</v>
      </c>
      <c r="Z319" s="66" t="s">
        <v>82</v>
      </c>
      <c r="AA319" s="67">
        <v>16</v>
      </c>
      <c r="AB319" s="104">
        <v>11.2</v>
      </c>
    </row>
    <row r="320" spans="1:28" ht="14.5">
      <c r="A320" s="153">
        <f t="shared" si="4"/>
        <v>44876</v>
      </c>
      <c r="B320" s="60">
        <v>73.5</v>
      </c>
      <c r="C320" s="61">
        <v>30.117999999999999</v>
      </c>
      <c r="D320" s="115">
        <v>1019.9159519999998</v>
      </c>
      <c r="E320" s="63">
        <v>1024.0999999999999</v>
      </c>
      <c r="F320" s="79">
        <v>78.369672052675099</v>
      </c>
      <c r="G320" s="146">
        <v>11.172195208339858</v>
      </c>
      <c r="H320" s="129">
        <v>14.9</v>
      </c>
      <c r="I320" s="60">
        <v>14.9</v>
      </c>
      <c r="J320" s="127">
        <v>12.9</v>
      </c>
      <c r="K320" s="60">
        <v>15.8</v>
      </c>
      <c r="L320" s="60">
        <v>16.100000000000001</v>
      </c>
      <c r="M320" s="60">
        <f>AVERAGE(L320,N320)</f>
        <v>14.5</v>
      </c>
      <c r="N320" s="60">
        <v>12.9</v>
      </c>
      <c r="O320" s="60">
        <v>10.9</v>
      </c>
      <c r="P320" s="60">
        <v>12.6</v>
      </c>
      <c r="Q320" s="60">
        <v>12</v>
      </c>
      <c r="R320" s="60">
        <v>11.6</v>
      </c>
      <c r="S320" s="127">
        <v>12.7</v>
      </c>
      <c r="T320" s="60">
        <v>0</v>
      </c>
      <c r="U320" s="161">
        <v>1</v>
      </c>
      <c r="V320" s="154"/>
      <c r="W320" s="60">
        <v>1</v>
      </c>
      <c r="X320" s="64">
        <v>8</v>
      </c>
      <c r="Y320" s="64">
        <v>8</v>
      </c>
      <c r="Z320" s="66" t="s">
        <v>82</v>
      </c>
      <c r="AA320" s="67">
        <v>13</v>
      </c>
      <c r="AB320" s="104">
        <v>9.1</v>
      </c>
    </row>
    <row r="321" spans="1:28" ht="14.5" customHeight="1">
      <c r="A321" s="153">
        <f t="shared" si="4"/>
        <v>44877</v>
      </c>
      <c r="B321" s="60">
        <v>78.2</v>
      </c>
      <c r="C321" s="61">
        <v>30.234000000000002</v>
      </c>
      <c r="D321" s="115">
        <v>1023.8441759999999</v>
      </c>
      <c r="E321" s="63">
        <v>1027.3</v>
      </c>
      <c r="F321" s="79">
        <v>86.698481710815869</v>
      </c>
      <c r="G321" s="146">
        <v>9.8526260937774897</v>
      </c>
      <c r="H321" s="129">
        <v>12</v>
      </c>
      <c r="I321" s="60">
        <v>12</v>
      </c>
      <c r="J321" s="127">
        <v>10.9</v>
      </c>
      <c r="K321" s="60">
        <v>15.8</v>
      </c>
      <c r="L321" s="60">
        <v>15.8</v>
      </c>
      <c r="M321" s="60">
        <f>AVERAGE(L321,N321)</f>
        <v>13.15</v>
      </c>
      <c r="N321" s="60">
        <v>10.5</v>
      </c>
      <c r="O321" s="60">
        <v>7.9</v>
      </c>
      <c r="P321" s="60">
        <v>8.9</v>
      </c>
      <c r="Q321" s="60">
        <v>12</v>
      </c>
      <c r="R321" s="60">
        <v>11.8</v>
      </c>
      <c r="S321" s="60">
        <v>12.6</v>
      </c>
      <c r="T321" s="60" t="s">
        <v>85</v>
      </c>
      <c r="U321" s="161">
        <v>0</v>
      </c>
      <c r="V321" s="154"/>
      <c r="W321" s="60">
        <v>2.2999999999999998</v>
      </c>
      <c r="X321" s="64">
        <v>8</v>
      </c>
      <c r="Y321" s="64">
        <v>6</v>
      </c>
      <c r="Z321" s="66" t="s">
        <v>82</v>
      </c>
      <c r="AA321" s="67">
        <v>8</v>
      </c>
      <c r="AB321" s="104">
        <v>5.6</v>
      </c>
    </row>
    <row r="322" spans="1:28" ht="14.5">
      <c r="A322" s="153">
        <f t="shared" si="4"/>
        <v>44878</v>
      </c>
      <c r="B322" s="60">
        <v>74.599999999999994</v>
      </c>
      <c r="C322" s="61">
        <v>29.952000000000002</v>
      </c>
      <c r="D322" s="115">
        <v>1014.294528</v>
      </c>
      <c r="E322" s="63">
        <v>1020.7</v>
      </c>
      <c r="F322" s="79">
        <v>92.688799485146163</v>
      </c>
      <c r="G322" s="146">
        <v>10.853263942567798</v>
      </c>
      <c r="H322" s="129">
        <v>12</v>
      </c>
      <c r="I322" s="60">
        <v>12</v>
      </c>
      <c r="J322" s="127">
        <v>11.4</v>
      </c>
      <c r="K322" s="60">
        <v>15.2</v>
      </c>
      <c r="L322" s="60">
        <v>15.3</v>
      </c>
      <c r="M322" s="60">
        <f>AVERAGE(L322,N322)</f>
        <v>13.55</v>
      </c>
      <c r="N322" s="60">
        <v>11.8</v>
      </c>
      <c r="O322" s="60">
        <v>10.1</v>
      </c>
      <c r="P322" s="60">
        <v>11</v>
      </c>
      <c r="Q322" s="60">
        <v>11.8</v>
      </c>
      <c r="R322" s="60">
        <v>11.8</v>
      </c>
      <c r="S322" s="60">
        <v>12.6</v>
      </c>
      <c r="T322" s="60">
        <v>0</v>
      </c>
      <c r="U322" s="161">
        <v>1</v>
      </c>
      <c r="V322" s="154"/>
      <c r="W322" s="60">
        <v>5.5</v>
      </c>
      <c r="X322" s="64">
        <v>6</v>
      </c>
      <c r="Y322" s="64">
        <v>7</v>
      </c>
      <c r="Z322" s="66" t="s">
        <v>82</v>
      </c>
      <c r="AA322" s="67">
        <v>7</v>
      </c>
      <c r="AB322" s="104">
        <v>4.9000000000000004</v>
      </c>
    </row>
    <row r="323" spans="1:28" ht="14.5" customHeight="1">
      <c r="A323" s="153">
        <f t="shared" si="4"/>
        <v>44879</v>
      </c>
      <c r="B323" s="60">
        <v>74.8</v>
      </c>
      <c r="C323" s="61">
        <v>29.65</v>
      </c>
      <c r="D323" s="115">
        <v>1004.0675999999999</v>
      </c>
      <c r="E323" s="63">
        <v>1008.2</v>
      </c>
      <c r="F323" s="79">
        <v>98.727800622053422</v>
      </c>
      <c r="G323" s="146">
        <v>10.807405553436126</v>
      </c>
      <c r="H323" s="129">
        <v>11</v>
      </c>
      <c r="I323" s="60">
        <v>11</v>
      </c>
      <c r="J323" s="127">
        <v>10.9</v>
      </c>
      <c r="K323" s="60">
        <v>14.1</v>
      </c>
      <c r="L323" s="60">
        <v>14.3</v>
      </c>
      <c r="M323" s="60">
        <f>AVERAGE(L323,N323)</f>
        <v>11.55</v>
      </c>
      <c r="N323" s="60">
        <v>8.8000000000000007</v>
      </c>
      <c r="O323" s="60">
        <v>4.5</v>
      </c>
      <c r="P323" s="60">
        <v>6.5</v>
      </c>
      <c r="Q323" s="60">
        <v>11</v>
      </c>
      <c r="R323" s="60">
        <v>11.5</v>
      </c>
      <c r="S323" s="60">
        <v>12.6</v>
      </c>
      <c r="T323" s="60">
        <v>9.6999999999999993</v>
      </c>
      <c r="U323" s="161">
        <v>1</v>
      </c>
      <c r="V323" s="154"/>
      <c r="W323" s="60">
        <v>1.5</v>
      </c>
      <c r="X323" s="64">
        <v>3</v>
      </c>
      <c r="Y323" s="64">
        <v>9</v>
      </c>
      <c r="Z323" s="66" t="s">
        <v>87</v>
      </c>
      <c r="AA323" s="67">
        <v>0</v>
      </c>
      <c r="AB323" s="104">
        <v>0</v>
      </c>
    </row>
    <row r="324" spans="1:28" ht="14.5">
      <c r="A324" s="153">
        <f t="shared" si="4"/>
        <v>44880</v>
      </c>
      <c r="B324" s="85">
        <v>72.8</v>
      </c>
      <c r="C324" s="86">
        <v>29.19</v>
      </c>
      <c r="D324" s="115">
        <v>988.49015999999995</v>
      </c>
      <c r="E324" s="87">
        <v>994.7</v>
      </c>
      <c r="F324" s="79">
        <v>96.288622378174352</v>
      </c>
      <c r="G324" s="146">
        <v>11.12881803727084</v>
      </c>
      <c r="H324" s="142">
        <v>11.7</v>
      </c>
      <c r="I324" s="85">
        <v>11.7</v>
      </c>
      <c r="J324" s="132">
        <v>11.4</v>
      </c>
      <c r="K324" s="85">
        <v>13.7</v>
      </c>
      <c r="L324" s="85">
        <v>13.8</v>
      </c>
      <c r="M324" s="60">
        <f>AVERAGE(L324,N324)</f>
        <v>11.25</v>
      </c>
      <c r="N324" s="85">
        <v>8.6999999999999993</v>
      </c>
      <c r="O324" s="85">
        <v>5.9</v>
      </c>
      <c r="P324" s="85">
        <v>7.2</v>
      </c>
      <c r="Q324" s="85">
        <v>10.5</v>
      </c>
      <c r="R324" s="85">
        <v>11.5</v>
      </c>
      <c r="S324" s="85">
        <v>12.6</v>
      </c>
      <c r="T324" s="85">
        <v>7.4</v>
      </c>
      <c r="U324" s="163">
        <v>2</v>
      </c>
      <c r="V324" s="154"/>
      <c r="W324" s="85">
        <v>1.8</v>
      </c>
      <c r="X324" s="89">
        <v>7</v>
      </c>
      <c r="Y324" s="89">
        <v>8</v>
      </c>
      <c r="Z324" s="91" t="s">
        <v>96</v>
      </c>
      <c r="AA324" s="92">
        <v>18</v>
      </c>
      <c r="AB324" s="104">
        <v>12.600000000000001</v>
      </c>
    </row>
    <row r="325" spans="1:28" ht="14.5" customHeight="1">
      <c r="A325" s="153">
        <f t="shared" si="4"/>
        <v>44881</v>
      </c>
      <c r="B325" s="60">
        <v>72.8</v>
      </c>
      <c r="C325" s="61">
        <v>29.096</v>
      </c>
      <c r="D325" s="115">
        <v>985.30694399999993</v>
      </c>
      <c r="E325" s="62">
        <v>990.2</v>
      </c>
      <c r="F325" s="79">
        <v>93.029348264028272</v>
      </c>
      <c r="G325" s="146">
        <v>7.3388996302090286</v>
      </c>
      <c r="H325" s="60">
        <v>8.4</v>
      </c>
      <c r="I325" s="60">
        <v>8.5</v>
      </c>
      <c r="J325" s="127">
        <v>7.9</v>
      </c>
      <c r="K325" s="85">
        <v>11.3</v>
      </c>
      <c r="L325" s="85">
        <v>13.7</v>
      </c>
      <c r="M325" s="60">
        <f>AVERAGE(L325,N325)</f>
        <v>10.6</v>
      </c>
      <c r="N325" s="60">
        <v>7.5</v>
      </c>
      <c r="O325" s="60">
        <v>4.8</v>
      </c>
      <c r="P325" s="60">
        <v>5.7</v>
      </c>
      <c r="Q325" s="60">
        <v>9.8000000000000007</v>
      </c>
      <c r="R325" s="60">
        <v>11</v>
      </c>
      <c r="S325" s="60">
        <v>12.5</v>
      </c>
      <c r="T325" s="85">
        <v>17.600000000000001</v>
      </c>
      <c r="U325" s="161">
        <v>1</v>
      </c>
      <c r="V325" s="154"/>
      <c r="W325" s="85">
        <v>3</v>
      </c>
      <c r="X325" s="64">
        <v>8</v>
      </c>
      <c r="Y325" s="64">
        <v>7</v>
      </c>
      <c r="Z325" s="66" t="s">
        <v>88</v>
      </c>
      <c r="AA325" s="60">
        <v>7</v>
      </c>
      <c r="AB325" s="104">
        <v>4.9000000000000004</v>
      </c>
    </row>
    <row r="326" spans="1:28" ht="14.5">
      <c r="A326" s="153">
        <f t="shared" si="4"/>
        <v>44882</v>
      </c>
      <c r="B326" s="85">
        <v>73.2</v>
      </c>
      <c r="C326" s="86">
        <v>28.928000000000001</v>
      </c>
      <c r="D326" s="115">
        <v>979.61779199999989</v>
      </c>
      <c r="E326" s="87">
        <v>984</v>
      </c>
      <c r="F326" s="79">
        <v>90.381963129370575</v>
      </c>
      <c r="G326" s="146">
        <v>7.2138984290562531</v>
      </c>
      <c r="H326" s="142">
        <v>8.6999999999999993</v>
      </c>
      <c r="I326" s="85">
        <v>8.8000000000000007</v>
      </c>
      <c r="J326" s="143">
        <v>8</v>
      </c>
      <c r="K326" s="60">
        <v>11.4</v>
      </c>
      <c r="L326" s="60">
        <v>11.5</v>
      </c>
      <c r="M326" s="60">
        <f>AVERAGE(L326,N326)</f>
        <v>9.4499999999999993</v>
      </c>
      <c r="N326" s="142">
        <v>7.4</v>
      </c>
      <c r="O326" s="85">
        <v>5.2</v>
      </c>
      <c r="P326" s="85">
        <v>6</v>
      </c>
      <c r="Q326" s="85">
        <v>9.1</v>
      </c>
      <c r="R326" s="85">
        <v>10.5</v>
      </c>
      <c r="S326" s="92">
        <v>12.5</v>
      </c>
      <c r="T326" s="60">
        <v>0.2</v>
      </c>
      <c r="U326" s="164">
        <v>1</v>
      </c>
      <c r="V326" s="154"/>
      <c r="W326" s="60">
        <v>0</v>
      </c>
      <c r="X326" s="121">
        <v>8</v>
      </c>
      <c r="Y326" s="89">
        <v>8</v>
      </c>
      <c r="Z326" s="91" t="s">
        <v>82</v>
      </c>
      <c r="AA326" s="92">
        <v>14</v>
      </c>
      <c r="AB326" s="104">
        <v>9.8000000000000007</v>
      </c>
    </row>
    <row r="327" spans="1:28" ht="14.5" customHeight="1">
      <c r="A327" s="153">
        <f t="shared" si="4"/>
        <v>44883</v>
      </c>
      <c r="B327" s="60">
        <v>72</v>
      </c>
      <c r="C327" s="61">
        <v>29.376000000000001</v>
      </c>
      <c r="D327" s="115">
        <v>994.78886399999999</v>
      </c>
      <c r="E327" s="62">
        <v>999.5</v>
      </c>
      <c r="F327" s="79">
        <v>82.220933811656835</v>
      </c>
      <c r="G327" s="146">
        <v>5.7412136973903145</v>
      </c>
      <c r="H327" s="85">
        <v>8.6</v>
      </c>
      <c r="I327" s="85">
        <v>8.8000000000000007</v>
      </c>
      <c r="J327" s="132">
        <v>7.3</v>
      </c>
      <c r="K327" s="77">
        <v>11.9</v>
      </c>
      <c r="L327" s="77">
        <v>12.1</v>
      </c>
      <c r="M327" s="60">
        <f>AVERAGE(L327,N327)</f>
        <v>9.5</v>
      </c>
      <c r="N327" s="85">
        <v>6.9</v>
      </c>
      <c r="O327" s="85">
        <v>4</v>
      </c>
      <c r="P327" s="85">
        <v>4.5</v>
      </c>
      <c r="Q327" s="85">
        <v>7.4</v>
      </c>
      <c r="R327" s="85">
        <v>10.199999999999999</v>
      </c>
      <c r="S327" s="85">
        <v>12.4</v>
      </c>
      <c r="T327" s="77" t="s">
        <v>85</v>
      </c>
      <c r="U327" s="165">
        <v>1</v>
      </c>
      <c r="V327" s="154"/>
      <c r="W327" s="77">
        <v>4.5</v>
      </c>
      <c r="X327" s="89">
        <v>8</v>
      </c>
      <c r="Y327" s="89">
        <v>0</v>
      </c>
      <c r="Z327" s="91" t="s">
        <v>82</v>
      </c>
      <c r="AA327" s="85">
        <v>10</v>
      </c>
      <c r="AB327" s="110">
        <v>7</v>
      </c>
    </row>
    <row r="328" spans="1:28" ht="14.5">
      <c r="A328" s="153">
        <f t="shared" ref="A328:A370" si="5">A327+1</f>
        <v>44884</v>
      </c>
      <c r="B328" s="85">
        <v>71.400000000000006</v>
      </c>
      <c r="C328" s="86">
        <v>29.744</v>
      </c>
      <c r="D328" s="115">
        <v>1007.2508159999999</v>
      </c>
      <c r="E328" s="87">
        <v>1013.5</v>
      </c>
      <c r="F328" s="79">
        <v>84.303754227627053</v>
      </c>
      <c r="G328" s="158">
        <v>5.1225967243629249</v>
      </c>
      <c r="H328" s="60">
        <v>7.6</v>
      </c>
      <c r="I328" s="60">
        <v>7.6</v>
      </c>
      <c r="J328" s="127">
        <v>6.5</v>
      </c>
      <c r="K328" s="115">
        <v>10.9</v>
      </c>
      <c r="L328" s="102">
        <v>10.9</v>
      </c>
      <c r="M328" s="60">
        <f>AVERAGE(L328,N328)</f>
        <v>8.4499999999999993</v>
      </c>
      <c r="N328" s="60">
        <v>6</v>
      </c>
      <c r="O328" s="60">
        <v>2.8</v>
      </c>
      <c r="P328" s="60">
        <v>4.3</v>
      </c>
      <c r="Q328" s="60">
        <v>7.6</v>
      </c>
      <c r="R328" s="60">
        <v>9.6</v>
      </c>
      <c r="S328" s="60">
        <v>12.1</v>
      </c>
      <c r="T328" s="102">
        <v>2.9</v>
      </c>
      <c r="U328" s="161">
        <v>1</v>
      </c>
      <c r="V328" s="154"/>
      <c r="W328" s="60">
        <v>3.4</v>
      </c>
      <c r="X328" s="64">
        <v>8</v>
      </c>
      <c r="Y328" s="64">
        <v>7</v>
      </c>
      <c r="Z328" s="66" t="s">
        <v>88</v>
      </c>
      <c r="AA328" s="60">
        <v>8</v>
      </c>
      <c r="AB328" s="104">
        <v>5.6</v>
      </c>
    </row>
    <row r="329" spans="1:28" ht="14.5" customHeight="1">
      <c r="A329" s="153">
        <f t="shared" si="5"/>
        <v>44885</v>
      </c>
      <c r="B329" s="102">
        <v>70.599999999999994</v>
      </c>
      <c r="C329" s="126">
        <v>29.672000000000001</v>
      </c>
      <c r="D329" s="115">
        <v>1004.812608</v>
      </c>
      <c r="E329" s="115">
        <v>1007.5</v>
      </c>
      <c r="F329" s="79">
        <v>98.517547998944011</v>
      </c>
      <c r="G329" s="159">
        <v>6.7823682381723289</v>
      </c>
      <c r="H329" s="115">
        <v>7</v>
      </c>
      <c r="I329" s="102">
        <v>7.2</v>
      </c>
      <c r="J329" s="139">
        <v>6.9</v>
      </c>
      <c r="K329" s="60">
        <v>11</v>
      </c>
      <c r="L329" s="60">
        <v>11</v>
      </c>
      <c r="M329" s="60">
        <f>AVERAGE(L329,N329)</f>
        <v>8.15</v>
      </c>
      <c r="N329" s="102">
        <v>5.3</v>
      </c>
      <c r="O329" s="102">
        <v>0.6</v>
      </c>
      <c r="P329" s="102">
        <v>2.5</v>
      </c>
      <c r="Q329" s="115">
        <v>7</v>
      </c>
      <c r="R329" s="102">
        <v>9.1999999999999993</v>
      </c>
      <c r="S329" s="115">
        <v>12</v>
      </c>
      <c r="T329" s="60">
        <v>0.5</v>
      </c>
      <c r="U329" s="166">
        <v>1</v>
      </c>
      <c r="V329" s="154"/>
      <c r="W329" s="60">
        <v>4.5</v>
      </c>
      <c r="X329" s="102">
        <v>8</v>
      </c>
      <c r="Y329" s="102">
        <v>1</v>
      </c>
      <c r="Z329" s="117" t="s">
        <v>82</v>
      </c>
      <c r="AA329" s="115">
        <v>7</v>
      </c>
      <c r="AB329" s="118">
        <v>4.9000000000000004</v>
      </c>
    </row>
    <row r="330" spans="1:28" ht="14.5">
      <c r="A330" s="153">
        <f t="shared" si="5"/>
        <v>44886</v>
      </c>
      <c r="B330" s="94">
        <v>69</v>
      </c>
      <c r="C330" s="100">
        <v>29.25</v>
      </c>
      <c r="D330" s="115">
        <v>990.52199999999993</v>
      </c>
      <c r="E330" s="107">
        <v>996</v>
      </c>
      <c r="F330" s="116">
        <v>91.20274840029272</v>
      </c>
      <c r="G330" s="145">
        <v>5.7631176484532673</v>
      </c>
      <c r="H330" s="134">
        <v>7.1</v>
      </c>
      <c r="I330" s="94">
        <v>7.2</v>
      </c>
      <c r="J330" s="135">
        <v>6.5</v>
      </c>
      <c r="K330" s="94">
        <v>8.6999999999999993</v>
      </c>
      <c r="L330" s="94">
        <v>8.8000000000000007</v>
      </c>
      <c r="M330" s="60">
        <f>AVERAGE(L330,N330)</f>
        <v>6.45</v>
      </c>
      <c r="N330" s="94">
        <v>4.0999999999999996</v>
      </c>
      <c r="O330" s="94">
        <v>-0.5</v>
      </c>
      <c r="P330" s="94">
        <v>1.5</v>
      </c>
      <c r="Q330" s="76">
        <v>6</v>
      </c>
      <c r="R330" s="94">
        <v>8.5</v>
      </c>
      <c r="S330" s="94">
        <v>11.9</v>
      </c>
      <c r="T330" s="94">
        <v>7.9</v>
      </c>
      <c r="U330" s="167">
        <v>1</v>
      </c>
      <c r="V330" s="154"/>
      <c r="W330" s="76">
        <v>0</v>
      </c>
      <c r="X330" s="112">
        <v>8</v>
      </c>
      <c r="Y330" s="112">
        <v>8</v>
      </c>
      <c r="Z330" s="113" t="s">
        <v>95</v>
      </c>
      <c r="AA330" s="107">
        <v>7.5</v>
      </c>
      <c r="AB330" s="114">
        <v>5.25</v>
      </c>
    </row>
    <row r="331" spans="1:28" ht="14.5" customHeight="1">
      <c r="A331" s="153">
        <f t="shared" si="5"/>
        <v>44887</v>
      </c>
      <c r="B331" s="60">
        <v>70.2</v>
      </c>
      <c r="C331" s="61">
        <v>29.01</v>
      </c>
      <c r="D331" s="115">
        <v>982.39463999999998</v>
      </c>
      <c r="E331" s="63">
        <v>987.3</v>
      </c>
      <c r="F331" s="79">
        <v>95.218459682580203</v>
      </c>
      <c r="G331" s="160">
        <v>4.4976531367244128</v>
      </c>
      <c r="H331" s="129">
        <v>5.2</v>
      </c>
      <c r="I331" s="60">
        <v>5.2</v>
      </c>
      <c r="J331" s="127">
        <v>4.9000000000000004</v>
      </c>
      <c r="K331" s="60">
        <v>10.199999999999999</v>
      </c>
      <c r="L331" s="60">
        <v>10.4</v>
      </c>
      <c r="M331" s="60">
        <f>AVERAGE(L331,N331)</f>
        <v>7.3000000000000007</v>
      </c>
      <c r="N331" s="60">
        <v>4.2</v>
      </c>
      <c r="O331" s="60">
        <v>2</v>
      </c>
      <c r="P331" s="60">
        <v>2.9</v>
      </c>
      <c r="Q331" s="60">
        <v>5.8</v>
      </c>
      <c r="R331" s="60">
        <v>8.5</v>
      </c>
      <c r="S331" s="60">
        <v>11.7</v>
      </c>
      <c r="T331" s="60">
        <v>7.4</v>
      </c>
      <c r="U331" s="166">
        <v>1</v>
      </c>
      <c r="V331" s="154"/>
      <c r="W331" s="62">
        <v>6.8</v>
      </c>
      <c r="X331" s="74">
        <v>8</v>
      </c>
      <c r="Y331" s="74">
        <v>2</v>
      </c>
      <c r="Z331" s="66" t="s">
        <v>82</v>
      </c>
      <c r="AA331" s="67">
        <v>7</v>
      </c>
      <c r="AB331" s="104">
        <v>4.9000000000000004</v>
      </c>
    </row>
    <row r="332" spans="1:28" ht="14.5">
      <c r="A332" s="153">
        <f t="shared" si="5"/>
        <v>44888</v>
      </c>
      <c r="B332" s="60">
        <v>71</v>
      </c>
      <c r="C332" s="61">
        <v>28.984000000000002</v>
      </c>
      <c r="D332" s="115">
        <v>981.51417600000002</v>
      </c>
      <c r="E332" s="63">
        <v>986</v>
      </c>
      <c r="F332" s="79">
        <v>92.053121880871572</v>
      </c>
      <c r="G332" s="146">
        <v>8.472181965866314</v>
      </c>
      <c r="H332" s="129">
        <v>9.6999999999999993</v>
      </c>
      <c r="I332" s="60">
        <v>9.8000000000000007</v>
      </c>
      <c r="J332" s="127">
        <v>9.1</v>
      </c>
      <c r="K332" s="60">
        <v>12.3</v>
      </c>
      <c r="L332" s="60">
        <v>12.4</v>
      </c>
      <c r="M332" s="60">
        <f>AVERAGE(L332,N332)</f>
        <v>8.4499999999999993</v>
      </c>
      <c r="N332" s="60">
        <v>4.5</v>
      </c>
      <c r="O332" s="60">
        <v>-0.4</v>
      </c>
      <c r="P332" s="60">
        <v>1.4</v>
      </c>
      <c r="Q332" s="60">
        <v>6.2</v>
      </c>
      <c r="R332" s="60">
        <v>7.8</v>
      </c>
      <c r="S332" s="60">
        <v>11.4</v>
      </c>
      <c r="T332" s="62">
        <v>6.6</v>
      </c>
      <c r="U332" s="166">
        <v>1</v>
      </c>
      <c r="V332" s="154"/>
      <c r="W332" s="60">
        <v>5.5</v>
      </c>
      <c r="X332" s="64">
        <v>8</v>
      </c>
      <c r="Y332" s="64">
        <v>4</v>
      </c>
      <c r="Z332" s="66" t="s">
        <v>98</v>
      </c>
      <c r="AA332" s="67">
        <v>15</v>
      </c>
      <c r="AB332" s="104">
        <v>10.5</v>
      </c>
    </row>
    <row r="333" spans="1:28" ht="14.5" customHeight="1">
      <c r="A333" s="153">
        <f t="shared" si="5"/>
        <v>44889</v>
      </c>
      <c r="B333" s="60">
        <v>71.599999999999994</v>
      </c>
      <c r="C333" s="61">
        <v>29.47</v>
      </c>
      <c r="D333" s="115">
        <v>997.97207999999989</v>
      </c>
      <c r="E333" s="63">
        <v>1002.4</v>
      </c>
      <c r="F333" s="79">
        <v>83.238739247748541</v>
      </c>
      <c r="G333" s="146">
        <v>5.4295366476922373</v>
      </c>
      <c r="H333" s="129">
        <v>8.1</v>
      </c>
      <c r="I333" s="60">
        <v>8.1</v>
      </c>
      <c r="J333" s="127">
        <v>6.9</v>
      </c>
      <c r="K333" s="60">
        <v>12.4</v>
      </c>
      <c r="L333" s="60">
        <v>12.5</v>
      </c>
      <c r="M333" s="60">
        <f>AVERAGE(L333,N333)</f>
        <v>9</v>
      </c>
      <c r="N333" s="60">
        <v>5.5</v>
      </c>
      <c r="O333" s="60">
        <v>1.2</v>
      </c>
      <c r="P333" s="60">
        <v>2.6</v>
      </c>
      <c r="Q333" s="60">
        <v>5.7</v>
      </c>
      <c r="R333" s="60">
        <v>8</v>
      </c>
      <c r="S333" s="60">
        <v>11.2</v>
      </c>
      <c r="T333" s="62">
        <v>4.0999999999999996</v>
      </c>
      <c r="U333" s="166">
        <v>1</v>
      </c>
      <c r="V333" s="154"/>
      <c r="W333" s="60">
        <v>0.9</v>
      </c>
      <c r="X333" s="64">
        <v>8</v>
      </c>
      <c r="Y333" s="64">
        <v>7</v>
      </c>
      <c r="Z333" s="66" t="s">
        <v>82</v>
      </c>
      <c r="AA333" s="67">
        <v>16</v>
      </c>
      <c r="AB333" s="104">
        <v>11.2</v>
      </c>
    </row>
    <row r="334" spans="1:28" ht="14.5">
      <c r="A334" s="153">
        <f t="shared" si="5"/>
        <v>44890</v>
      </c>
      <c r="B334" s="60">
        <v>71.7</v>
      </c>
      <c r="C334" s="61">
        <v>29.794</v>
      </c>
      <c r="D334" s="115">
        <v>1008.9440159999999</v>
      </c>
      <c r="E334" s="63">
        <v>1014</v>
      </c>
      <c r="F334" s="79">
        <v>88.397334212041045</v>
      </c>
      <c r="G334" s="146">
        <v>5.5099231640417408</v>
      </c>
      <c r="H334" s="129">
        <v>7.3</v>
      </c>
      <c r="I334" s="60">
        <v>7.5</v>
      </c>
      <c r="J334" s="127">
        <v>6.5</v>
      </c>
      <c r="K334" s="60">
        <v>12.1</v>
      </c>
      <c r="L334" s="60">
        <v>12.2</v>
      </c>
      <c r="M334" s="60">
        <f>AVERAGE(L334,N334)</f>
        <v>9.1999999999999993</v>
      </c>
      <c r="N334" s="60">
        <v>6.2</v>
      </c>
      <c r="O334" s="60">
        <v>1.5</v>
      </c>
      <c r="P334" s="60">
        <v>3</v>
      </c>
      <c r="Q334" s="60">
        <v>5.9</v>
      </c>
      <c r="R334" s="60">
        <v>8</v>
      </c>
      <c r="S334" s="60">
        <v>11</v>
      </c>
      <c r="T334" s="60">
        <v>0.2</v>
      </c>
      <c r="U334" s="166">
        <v>1</v>
      </c>
      <c r="V334" s="154"/>
      <c r="W334" s="62">
        <v>6.5</v>
      </c>
      <c r="X334" s="64">
        <v>8</v>
      </c>
      <c r="Y334" s="64">
        <v>0</v>
      </c>
      <c r="Z334" s="66" t="s">
        <v>82</v>
      </c>
      <c r="AA334" s="67">
        <v>9</v>
      </c>
      <c r="AB334" s="104">
        <v>6.3000000000000007</v>
      </c>
    </row>
    <row r="335" spans="1:28" ht="14.5" customHeight="1">
      <c r="A335" s="153">
        <f t="shared" si="5"/>
        <v>44891</v>
      </c>
      <c r="B335" s="60">
        <v>72</v>
      </c>
      <c r="C335" s="61">
        <v>30.032</v>
      </c>
      <c r="D335" s="115">
        <v>1017.0036479999999</v>
      </c>
      <c r="E335" s="62">
        <v>1023.2</v>
      </c>
      <c r="F335" s="79">
        <v>91.74411604325347</v>
      </c>
      <c r="G335" s="146">
        <v>7.4326201102914151</v>
      </c>
      <c r="H335" s="129">
        <v>8.6999999999999993</v>
      </c>
      <c r="I335" s="60">
        <v>8.8000000000000007</v>
      </c>
      <c r="J335" s="127">
        <v>8.1</v>
      </c>
      <c r="K335" s="60">
        <v>12.3</v>
      </c>
      <c r="L335" s="60">
        <v>12.5</v>
      </c>
      <c r="M335" s="60">
        <f>AVERAGE(L335,N335)</f>
        <v>9.9</v>
      </c>
      <c r="N335" s="60">
        <v>7.3</v>
      </c>
      <c r="O335" s="60">
        <v>1.7</v>
      </c>
      <c r="P335" s="60">
        <v>3.7</v>
      </c>
      <c r="Q335" s="60">
        <v>6.5</v>
      </c>
      <c r="R335" s="60">
        <v>7.6</v>
      </c>
      <c r="S335" s="60">
        <v>10.8</v>
      </c>
      <c r="T335" s="60">
        <v>6.6</v>
      </c>
      <c r="U335" s="166">
        <v>1</v>
      </c>
      <c r="V335" s="154"/>
      <c r="W335" s="62">
        <v>0.2</v>
      </c>
      <c r="X335" s="64">
        <v>7</v>
      </c>
      <c r="Y335" s="64">
        <v>7</v>
      </c>
      <c r="Z335" s="66" t="s">
        <v>88</v>
      </c>
      <c r="AA335" s="67">
        <v>14</v>
      </c>
      <c r="AB335" s="104">
        <v>9.8000000000000007</v>
      </c>
    </row>
    <row r="336" spans="1:28" ht="14.5">
      <c r="A336" s="153">
        <f t="shared" si="5"/>
        <v>44892</v>
      </c>
      <c r="B336" s="60">
        <v>73.3</v>
      </c>
      <c r="C336" s="61">
        <v>29.744</v>
      </c>
      <c r="D336" s="115">
        <v>1007.2508159999999</v>
      </c>
      <c r="E336" s="63">
        <v>1013.4</v>
      </c>
      <c r="F336" s="79">
        <v>96.23565976183292</v>
      </c>
      <c r="G336" s="146">
        <v>10.722340611464672</v>
      </c>
      <c r="H336" s="140">
        <v>11.3</v>
      </c>
      <c r="I336" s="127">
        <v>11.4</v>
      </c>
      <c r="J336" s="127">
        <v>11</v>
      </c>
      <c r="K336" s="60"/>
      <c r="L336" s="60">
        <v>12.2</v>
      </c>
      <c r="M336" s="60">
        <f>AVERAGE(L336,N336)</f>
        <v>10.45</v>
      </c>
      <c r="N336" s="60">
        <v>8.6999999999999993</v>
      </c>
      <c r="O336" s="60">
        <v>7.3</v>
      </c>
      <c r="P336" s="60">
        <v>7.1</v>
      </c>
      <c r="Q336" s="60">
        <v>9.4</v>
      </c>
      <c r="R336" s="60">
        <v>8.6999999999999993</v>
      </c>
      <c r="S336" s="60">
        <v>10.5</v>
      </c>
      <c r="T336" s="60">
        <v>0</v>
      </c>
      <c r="U336" s="166">
        <v>1</v>
      </c>
      <c r="V336" s="154"/>
      <c r="W336" s="62">
        <v>0</v>
      </c>
      <c r="X336" s="64">
        <v>7</v>
      </c>
      <c r="Y336" s="64">
        <v>8</v>
      </c>
      <c r="Z336" s="66" t="s">
        <v>82</v>
      </c>
      <c r="AA336" s="67">
        <v>5</v>
      </c>
      <c r="AB336" s="104">
        <v>3.5</v>
      </c>
    </row>
    <row r="337" spans="1:28" ht="14.5" customHeight="1">
      <c r="A337" s="153">
        <f t="shared" si="5"/>
        <v>44893</v>
      </c>
      <c r="B337" s="60">
        <v>72.8</v>
      </c>
      <c r="C337" s="61">
        <v>29.606000000000002</v>
      </c>
      <c r="D337" s="115">
        <v>1002.577584</v>
      </c>
      <c r="E337" s="63">
        <v>1007.5</v>
      </c>
      <c r="F337" s="79">
        <v>96.977967738790596</v>
      </c>
      <c r="G337" s="146">
        <v>6.0550447203365447</v>
      </c>
      <c r="H337" s="129">
        <v>6.5</v>
      </c>
      <c r="I337" s="60"/>
      <c r="J337" s="127">
        <v>6.3</v>
      </c>
      <c r="K337" s="60"/>
      <c r="L337" s="127">
        <v>10.4</v>
      </c>
      <c r="M337" s="60">
        <f>AVERAGE(L337,N337)</f>
        <v>7.8000000000000007</v>
      </c>
      <c r="N337" s="60">
        <v>5.2</v>
      </c>
      <c r="O337" s="60">
        <v>0.4</v>
      </c>
      <c r="P337" s="60">
        <v>2.2999999999999998</v>
      </c>
      <c r="Q337" s="60">
        <v>6.1</v>
      </c>
      <c r="R337" s="60">
        <v>8.6</v>
      </c>
      <c r="S337" s="60">
        <v>10.5</v>
      </c>
      <c r="T337" s="60">
        <v>0.3</v>
      </c>
      <c r="U337" s="166">
        <v>1</v>
      </c>
      <c r="V337" s="154"/>
      <c r="W337" s="62">
        <v>3.5</v>
      </c>
      <c r="X337" s="64">
        <v>8</v>
      </c>
      <c r="Y337" s="64">
        <v>4</v>
      </c>
      <c r="Z337" s="66" t="s">
        <v>82</v>
      </c>
      <c r="AA337" s="67">
        <v>6.5</v>
      </c>
      <c r="AB337" s="104">
        <v>4.55</v>
      </c>
    </row>
    <row r="338" spans="1:28" ht="14.5">
      <c r="A338" s="153">
        <f t="shared" si="5"/>
        <v>44894</v>
      </c>
      <c r="B338" s="60">
        <v>72</v>
      </c>
      <c r="C338" s="61">
        <v>30</v>
      </c>
      <c r="D338" s="115">
        <v>1015.92</v>
      </c>
      <c r="E338" s="63">
        <v>1019.9</v>
      </c>
      <c r="F338" s="79">
        <v>95.259213718397149</v>
      </c>
      <c r="G338" s="146">
        <v>4.7026513021394996</v>
      </c>
      <c r="H338" s="140">
        <v>5.4</v>
      </c>
      <c r="I338" s="127">
        <v>5.4</v>
      </c>
      <c r="J338" s="127">
        <v>5.0999999999999996</v>
      </c>
      <c r="K338" s="60"/>
      <c r="L338" s="60">
        <v>6.1</v>
      </c>
      <c r="M338" s="60">
        <f>AVERAGE(L338,N338)</f>
        <v>4.8499999999999996</v>
      </c>
      <c r="N338" s="127">
        <v>3.6</v>
      </c>
      <c r="O338" s="60">
        <v>-1.2</v>
      </c>
      <c r="P338" s="60">
        <v>1.8</v>
      </c>
      <c r="Q338" s="60">
        <v>6.4</v>
      </c>
      <c r="R338" s="60">
        <v>8</v>
      </c>
      <c r="S338" s="60">
        <v>10.5</v>
      </c>
      <c r="T338" s="60" t="s">
        <v>85</v>
      </c>
      <c r="U338" s="166">
        <v>1</v>
      </c>
      <c r="V338" s="154"/>
      <c r="W338" s="62">
        <v>0</v>
      </c>
      <c r="X338" s="64">
        <v>6</v>
      </c>
      <c r="Y338" s="64">
        <v>8</v>
      </c>
      <c r="Z338" s="66" t="s">
        <v>99</v>
      </c>
      <c r="AA338" s="67">
        <v>0</v>
      </c>
      <c r="AB338" s="104">
        <v>0</v>
      </c>
    </row>
    <row r="339" spans="1:28" ht="14.5" customHeight="1">
      <c r="A339" s="153">
        <f t="shared" si="5"/>
        <v>44895</v>
      </c>
      <c r="B339" s="60">
        <v>72.099999999999994</v>
      </c>
      <c r="C339" s="61">
        <v>30.126000000000001</v>
      </c>
      <c r="D339" s="115">
        <v>1020.186864</v>
      </c>
      <c r="E339" s="63">
        <v>1024.3</v>
      </c>
      <c r="F339" s="79">
        <v>98.422228467671658</v>
      </c>
      <c r="G339" s="146">
        <v>5.2710415909778359</v>
      </c>
      <c r="H339" s="129">
        <v>5.5</v>
      </c>
      <c r="I339" s="60">
        <v>5.5</v>
      </c>
      <c r="J339" s="127">
        <v>5.4</v>
      </c>
      <c r="K339" s="60">
        <v>8.6999999999999993</v>
      </c>
      <c r="L339" s="60">
        <v>8.8000000000000007</v>
      </c>
      <c r="M339" s="60">
        <f>AVERAGE(L339,N339)</f>
        <v>6.5500000000000007</v>
      </c>
      <c r="N339" s="60">
        <v>4.3</v>
      </c>
      <c r="O339" s="60">
        <v>1.4</v>
      </c>
      <c r="P339" s="60">
        <v>3.6</v>
      </c>
      <c r="Q339" s="60">
        <v>6.4</v>
      </c>
      <c r="R339" s="60">
        <v>8</v>
      </c>
      <c r="S339" s="60">
        <v>10.5</v>
      </c>
      <c r="T339" s="60" t="s">
        <v>85</v>
      </c>
      <c r="U339" s="166">
        <v>1</v>
      </c>
      <c r="V339" s="154"/>
      <c r="W339" s="62">
        <v>3</v>
      </c>
      <c r="X339" s="64">
        <v>5</v>
      </c>
      <c r="Y339" s="64">
        <v>2</v>
      </c>
      <c r="Z339" s="66" t="s">
        <v>82</v>
      </c>
      <c r="AA339" s="67">
        <v>4</v>
      </c>
      <c r="AB339" s="104">
        <v>2.8</v>
      </c>
    </row>
    <row r="340" spans="1:28" ht="14.5">
      <c r="A340" s="153">
        <f t="shared" si="5"/>
        <v>44896</v>
      </c>
      <c r="B340" s="102">
        <v>71</v>
      </c>
      <c r="C340" s="102">
        <v>30.283999999999999</v>
      </c>
      <c r="D340" s="115">
        <v>1025.5373759999998</v>
      </c>
      <c r="E340" s="105">
        <v>1030.5</v>
      </c>
      <c r="F340" s="103">
        <v>100</v>
      </c>
      <c r="G340" s="130">
        <v>3.5000000000000009</v>
      </c>
      <c r="H340" s="129">
        <v>3.5</v>
      </c>
      <c r="I340" s="60">
        <v>3.5</v>
      </c>
      <c r="J340" s="127">
        <v>3.5</v>
      </c>
      <c r="K340" s="60">
        <v>4.4000000000000004</v>
      </c>
      <c r="L340" s="60">
        <v>4.5999999999999996</v>
      </c>
      <c r="M340" s="60">
        <f>AVERAGE(L340,N340)</f>
        <v>2.5</v>
      </c>
      <c r="N340" s="60">
        <v>0.4</v>
      </c>
      <c r="O340" s="60">
        <v>-1.5</v>
      </c>
      <c r="P340" s="60">
        <v>-0.3</v>
      </c>
      <c r="Q340" s="60">
        <v>4.3</v>
      </c>
      <c r="R340" s="60">
        <v>7.2</v>
      </c>
      <c r="S340" s="60">
        <v>10.4</v>
      </c>
      <c r="T340" s="62">
        <v>0.2</v>
      </c>
      <c r="U340" s="64">
        <v>1</v>
      </c>
      <c r="V340" s="97"/>
      <c r="W340" s="65">
        <v>0</v>
      </c>
      <c r="X340" s="64">
        <v>0</v>
      </c>
      <c r="Y340" s="64">
        <v>9</v>
      </c>
      <c r="Z340" s="66" t="s">
        <v>87</v>
      </c>
      <c r="AA340" s="67">
        <v>3</v>
      </c>
      <c r="AB340" s="104">
        <v>2.1</v>
      </c>
    </row>
    <row r="341" spans="1:28" ht="14.5" customHeight="1">
      <c r="A341" s="153">
        <f t="shared" si="5"/>
        <v>44897</v>
      </c>
      <c r="B341" s="94">
        <v>70.099999999999994</v>
      </c>
      <c r="C341" s="100">
        <v>30.166</v>
      </c>
      <c r="D341" s="115">
        <v>1021.5414239999999</v>
      </c>
      <c r="E341" s="101">
        <v>1026.2</v>
      </c>
      <c r="F341" s="79">
        <v>98.146243190173195</v>
      </c>
      <c r="G341" s="130">
        <v>1.6383866209090587</v>
      </c>
      <c r="H341" s="129">
        <v>1.9</v>
      </c>
      <c r="I341" s="60">
        <v>1.8</v>
      </c>
      <c r="J341" s="127">
        <v>1.8</v>
      </c>
      <c r="K341" s="60">
        <v>6.4</v>
      </c>
      <c r="L341" s="60">
        <v>6.5</v>
      </c>
      <c r="M341" s="60">
        <f>AVERAGE(L341,N341)</f>
        <v>3.55</v>
      </c>
      <c r="N341" s="60">
        <v>0.6</v>
      </c>
      <c r="O341" s="144">
        <v>2</v>
      </c>
      <c r="P341" s="144">
        <v>2.2000000000000002</v>
      </c>
      <c r="Q341" s="60">
        <v>4.8</v>
      </c>
      <c r="R341" s="60">
        <v>7.2</v>
      </c>
      <c r="S341" s="60">
        <v>10.3</v>
      </c>
      <c r="T341" s="62">
        <v>0.8</v>
      </c>
      <c r="U341" s="64">
        <v>1</v>
      </c>
      <c r="V341" s="65"/>
      <c r="W341" s="62">
        <v>0</v>
      </c>
      <c r="X341" s="64">
        <v>5</v>
      </c>
      <c r="Y341" s="64">
        <v>8</v>
      </c>
      <c r="Z341" s="66" t="s">
        <v>100</v>
      </c>
      <c r="AA341" s="67">
        <v>7</v>
      </c>
      <c r="AB341" s="104">
        <v>4.9000000000000004</v>
      </c>
    </row>
    <row r="342" spans="1:28" ht="14.5">
      <c r="A342" s="153">
        <f t="shared" si="5"/>
        <v>44898</v>
      </c>
      <c r="B342" s="60">
        <v>70</v>
      </c>
      <c r="C342" s="61">
        <v>29.988</v>
      </c>
      <c r="D342" s="115">
        <v>1015.5136319999999</v>
      </c>
      <c r="E342" s="63">
        <v>1022.5</v>
      </c>
      <c r="F342" s="79">
        <v>85.262836298940243</v>
      </c>
      <c r="G342" s="130">
        <v>2.1435766776764482</v>
      </c>
      <c r="H342" s="129">
        <v>4.4000000000000004</v>
      </c>
      <c r="I342" s="60">
        <v>4.5</v>
      </c>
      <c r="J342" s="127">
        <v>3.5</v>
      </c>
      <c r="K342" s="60">
        <v>7</v>
      </c>
      <c r="L342" s="127">
        <v>7.1</v>
      </c>
      <c r="M342" s="60">
        <f>AVERAGE(L342,N342)</f>
        <v>4.45</v>
      </c>
      <c r="N342" s="60">
        <v>1.8</v>
      </c>
      <c r="O342" s="144">
        <v>2.8</v>
      </c>
      <c r="P342" s="144">
        <v>3.1</v>
      </c>
      <c r="Q342" s="60">
        <v>5.0999999999999996</v>
      </c>
      <c r="R342" s="60">
        <v>7.1</v>
      </c>
      <c r="S342" s="60">
        <v>10</v>
      </c>
      <c r="T342" s="62" t="s">
        <v>85</v>
      </c>
      <c r="U342" s="64">
        <v>1</v>
      </c>
      <c r="V342" s="65"/>
      <c r="W342" s="60">
        <v>0.4</v>
      </c>
      <c r="X342" s="64">
        <v>6</v>
      </c>
      <c r="Y342" s="64">
        <v>8</v>
      </c>
      <c r="Z342" s="66" t="s">
        <v>82</v>
      </c>
      <c r="AA342" s="67">
        <v>11</v>
      </c>
      <c r="AB342" s="104">
        <v>7.7</v>
      </c>
    </row>
    <row r="343" spans="1:28" ht="14.5" customHeight="1">
      <c r="A343" s="153">
        <f t="shared" si="5"/>
        <v>44899</v>
      </c>
      <c r="B343" s="60">
        <v>68.8</v>
      </c>
      <c r="C343" s="61">
        <v>29.83</v>
      </c>
      <c r="D343" s="115">
        <v>1010.1631199999998</v>
      </c>
      <c r="E343" s="63">
        <v>1017</v>
      </c>
      <c r="F343" s="79">
        <v>89.68644523465656</v>
      </c>
      <c r="G343" s="130">
        <v>1.8673852537368563</v>
      </c>
      <c r="H343" s="141">
        <v>3.4</v>
      </c>
      <c r="I343" s="71">
        <v>3.5</v>
      </c>
      <c r="J343" s="131">
        <v>2.8</v>
      </c>
      <c r="K343" s="60">
        <v>5.2</v>
      </c>
      <c r="L343" s="60">
        <v>5.7</v>
      </c>
      <c r="M343" s="60">
        <f>AVERAGE(L343,N343)</f>
        <v>4.2</v>
      </c>
      <c r="N343" s="60">
        <v>2.7</v>
      </c>
      <c r="O343" s="60">
        <v>1.1000000000000001</v>
      </c>
      <c r="P343" s="60">
        <v>1.4</v>
      </c>
      <c r="Q343" s="60">
        <v>4.5</v>
      </c>
      <c r="R343" s="62">
        <v>6.8</v>
      </c>
      <c r="S343" s="60">
        <v>9.9</v>
      </c>
      <c r="T343" s="62">
        <v>0.3</v>
      </c>
      <c r="U343" s="71">
        <v>1</v>
      </c>
      <c r="V343" s="65"/>
      <c r="W343" s="60">
        <v>0</v>
      </c>
      <c r="X343" s="71">
        <v>6</v>
      </c>
      <c r="Y343" s="71">
        <v>8</v>
      </c>
      <c r="Z343" s="66" t="s">
        <v>82</v>
      </c>
      <c r="AA343" s="67">
        <v>10</v>
      </c>
      <c r="AB343" s="104">
        <v>7</v>
      </c>
    </row>
    <row r="344" spans="1:28" ht="14.5">
      <c r="A344" s="153">
        <f t="shared" si="5"/>
        <v>44900</v>
      </c>
      <c r="B344" s="60">
        <v>68.2</v>
      </c>
      <c r="C344" s="72"/>
      <c r="D344" s="115"/>
      <c r="E344" s="73">
        <v>1022.9</v>
      </c>
      <c r="F344" s="79">
        <v>87.495192158178142</v>
      </c>
      <c r="G344" s="130">
        <v>3.5897918673230662</v>
      </c>
      <c r="H344" s="129">
        <v>5.5</v>
      </c>
      <c r="I344" s="60">
        <v>5.2</v>
      </c>
      <c r="J344" s="127">
        <v>4.7</v>
      </c>
      <c r="K344" s="144">
        <v>7.4</v>
      </c>
      <c r="L344" s="144">
        <v>8.4</v>
      </c>
      <c r="M344" s="60">
        <f>AVERAGE(L344,N344)</f>
        <v>5.8000000000000007</v>
      </c>
      <c r="N344" s="60">
        <v>3.2</v>
      </c>
      <c r="O344" s="60">
        <v>2.7</v>
      </c>
      <c r="P344" s="60">
        <v>3.1</v>
      </c>
      <c r="Q344" s="60">
        <v>4.7</v>
      </c>
      <c r="R344" s="60">
        <v>6.7</v>
      </c>
      <c r="S344" s="60">
        <v>9.6999999999999993</v>
      </c>
      <c r="T344" s="62">
        <v>0.5</v>
      </c>
      <c r="U344" s="64">
        <v>1</v>
      </c>
      <c r="V344" s="65"/>
      <c r="W344" s="60">
        <v>0.25</v>
      </c>
      <c r="X344" s="64">
        <v>5</v>
      </c>
      <c r="Y344" s="64">
        <v>8</v>
      </c>
      <c r="Z344" s="66" t="s">
        <v>100</v>
      </c>
      <c r="AA344" s="67">
        <v>5</v>
      </c>
      <c r="AB344" s="104">
        <v>3.5</v>
      </c>
    </row>
    <row r="345" spans="1:28" ht="14.5" customHeight="1">
      <c r="A345" s="153">
        <f t="shared" si="5"/>
        <v>44901</v>
      </c>
      <c r="B345" s="60">
        <v>68.900000000000006</v>
      </c>
      <c r="C345" s="72">
        <v>30.108000000000001</v>
      </c>
      <c r="D345" s="115">
        <v>1019.5773119999999</v>
      </c>
      <c r="E345" s="73">
        <v>1024.8</v>
      </c>
      <c r="F345" s="79">
        <v>85.065460281866407</v>
      </c>
      <c r="G345" s="130">
        <v>1.8165898339112452</v>
      </c>
      <c r="H345" s="129">
        <v>4.0999999999999996</v>
      </c>
      <c r="I345" s="60">
        <v>4.0999999999999996</v>
      </c>
      <c r="J345" s="127">
        <v>3.2</v>
      </c>
      <c r="K345" s="144">
        <v>6.9</v>
      </c>
      <c r="L345" s="144">
        <v>5.4</v>
      </c>
      <c r="M345" s="60">
        <f>AVERAGE(L345,N345)</f>
        <v>4.25</v>
      </c>
      <c r="N345" s="60">
        <v>3.1</v>
      </c>
      <c r="O345" s="60">
        <v>0.4</v>
      </c>
      <c r="P345" s="60">
        <v>1.2</v>
      </c>
      <c r="Q345" s="60">
        <v>4.9000000000000004</v>
      </c>
      <c r="R345" s="60">
        <v>6.9</v>
      </c>
      <c r="S345" s="60">
        <v>9.6</v>
      </c>
      <c r="T345" s="62" t="s">
        <v>101</v>
      </c>
      <c r="U345" s="64">
        <v>1</v>
      </c>
      <c r="V345" s="65"/>
      <c r="W345" s="60">
        <v>6</v>
      </c>
      <c r="X345" s="64">
        <v>8</v>
      </c>
      <c r="Y345" s="64">
        <v>0</v>
      </c>
      <c r="Z345" s="66" t="s">
        <v>82</v>
      </c>
      <c r="AA345" s="67">
        <v>10</v>
      </c>
      <c r="AB345" s="104">
        <v>7</v>
      </c>
    </row>
    <row r="346" spans="1:28" ht="14.5">
      <c r="A346" s="153">
        <f t="shared" si="5"/>
        <v>44902</v>
      </c>
      <c r="B346" s="60">
        <v>69.8</v>
      </c>
      <c r="C346" s="72">
        <v>30.062000000000001</v>
      </c>
      <c r="D346" s="115">
        <v>1018.0195679999999</v>
      </c>
      <c r="E346" s="73">
        <v>1023.5</v>
      </c>
      <c r="F346" s="79">
        <v>89.884996407899564</v>
      </c>
      <c r="G346" s="130">
        <v>-1.4607166695311344</v>
      </c>
      <c r="H346" s="129">
        <v>0</v>
      </c>
      <c r="I346" s="60">
        <v>-0.3</v>
      </c>
      <c r="J346" s="127">
        <v>-0.5</v>
      </c>
      <c r="K346" s="60">
        <v>4.9000000000000004</v>
      </c>
      <c r="L346" s="60">
        <v>4.9000000000000004</v>
      </c>
      <c r="M346" s="60">
        <f>AVERAGE(L346,N346)</f>
        <v>1.85</v>
      </c>
      <c r="N346" s="62">
        <v>-1.2</v>
      </c>
      <c r="O346" s="60">
        <v>-5.7</v>
      </c>
      <c r="P346" s="60">
        <v>-3.1</v>
      </c>
      <c r="Q346" s="60">
        <v>2.2000000000000002</v>
      </c>
      <c r="R346" s="60">
        <v>5.9</v>
      </c>
      <c r="S346" s="60">
        <v>9.5</v>
      </c>
      <c r="T346" s="62">
        <v>0</v>
      </c>
      <c r="U346" s="64">
        <v>5</v>
      </c>
      <c r="V346" s="53"/>
      <c r="W346" s="60">
        <v>5.75</v>
      </c>
      <c r="X346" s="74">
        <v>7</v>
      </c>
      <c r="Y346" s="74">
        <v>1</v>
      </c>
      <c r="Z346" s="66" t="s">
        <v>82</v>
      </c>
      <c r="AA346" s="67">
        <v>6</v>
      </c>
      <c r="AB346" s="104">
        <v>4.2</v>
      </c>
    </row>
    <row r="347" spans="1:28" ht="14.5" customHeight="1">
      <c r="A347" s="153">
        <f t="shared" si="5"/>
        <v>44903</v>
      </c>
      <c r="B347" s="60">
        <v>68.2</v>
      </c>
      <c r="C347" s="72">
        <v>29.745999999999999</v>
      </c>
      <c r="D347" s="115">
        <v>1007.3185439999999</v>
      </c>
      <c r="E347" s="73">
        <v>1012.8</v>
      </c>
      <c r="F347" s="79">
        <v>100</v>
      </c>
      <c r="G347" s="130">
        <v>-2.3999999999999995</v>
      </c>
      <c r="H347" s="129">
        <v>-2.4</v>
      </c>
      <c r="I347" s="60">
        <v>-2.4</v>
      </c>
      <c r="J347" s="60">
        <v>-2.4</v>
      </c>
      <c r="K347" s="60">
        <v>3.4</v>
      </c>
      <c r="L347" s="60">
        <v>3.4</v>
      </c>
      <c r="M347" s="60">
        <f>AVERAGE(L347,N347)</f>
        <v>9.9999999999999867E-2</v>
      </c>
      <c r="N347" s="60">
        <v>-3.2</v>
      </c>
      <c r="O347" s="60">
        <v>-6.8</v>
      </c>
      <c r="P347" s="60">
        <v>-4.2</v>
      </c>
      <c r="Q347" s="60">
        <v>1.4</v>
      </c>
      <c r="R347" s="60">
        <v>4.7</v>
      </c>
      <c r="S347" s="60">
        <v>9.4</v>
      </c>
      <c r="T347" s="60" t="s">
        <v>85</v>
      </c>
      <c r="U347" s="64">
        <v>4</v>
      </c>
      <c r="V347" s="62"/>
      <c r="W347" s="62">
        <v>6</v>
      </c>
      <c r="X347" s="64">
        <v>8</v>
      </c>
      <c r="Y347" s="64">
        <v>0</v>
      </c>
      <c r="Z347" s="66" t="s">
        <v>82</v>
      </c>
      <c r="AA347" s="67">
        <v>0</v>
      </c>
      <c r="AB347" s="104">
        <v>0</v>
      </c>
    </row>
    <row r="348" spans="1:28" ht="14.5">
      <c r="A348" s="153">
        <f t="shared" si="5"/>
        <v>44904</v>
      </c>
      <c r="B348" s="60">
        <v>69.3</v>
      </c>
      <c r="C348" s="72">
        <v>29.608000000000001</v>
      </c>
      <c r="D348" s="115">
        <v>1002.645312</v>
      </c>
      <c r="E348" s="73">
        <v>1009</v>
      </c>
      <c r="F348" s="79">
        <v>93.667602274263189</v>
      </c>
      <c r="G348" s="130">
        <v>-1.6922785880402174</v>
      </c>
      <c r="H348" s="140">
        <v>-0.8</v>
      </c>
      <c r="I348" s="60">
        <v>-0.7</v>
      </c>
      <c r="J348" s="127">
        <v>-1.1000000000000001</v>
      </c>
      <c r="K348" s="60">
        <v>4.5</v>
      </c>
      <c r="L348" s="60">
        <v>4.4000000000000004</v>
      </c>
      <c r="M348" s="60">
        <f>AVERAGE(L348,N348)</f>
        <v>0.30000000000000027</v>
      </c>
      <c r="N348" s="60">
        <v>-3.8</v>
      </c>
      <c r="O348" s="60">
        <v>-6</v>
      </c>
      <c r="P348" s="60">
        <v>-7</v>
      </c>
      <c r="Q348" s="60">
        <v>1</v>
      </c>
      <c r="R348" s="60">
        <v>3.9</v>
      </c>
      <c r="S348" s="60">
        <v>9</v>
      </c>
      <c r="T348" s="62">
        <v>0</v>
      </c>
      <c r="U348" s="64">
        <v>4</v>
      </c>
      <c r="V348" s="75"/>
      <c r="W348" s="60">
        <v>6.6</v>
      </c>
      <c r="X348" s="64">
        <v>6</v>
      </c>
      <c r="Y348" s="64">
        <v>4</v>
      </c>
      <c r="Z348" s="66" t="s">
        <v>82</v>
      </c>
      <c r="AA348" s="67">
        <v>0</v>
      </c>
      <c r="AB348" s="104">
        <v>0</v>
      </c>
    </row>
    <row r="349" spans="1:28" ht="14.5" customHeight="1">
      <c r="A349" s="153">
        <f t="shared" si="5"/>
        <v>44905</v>
      </c>
      <c r="B349" s="60">
        <v>69</v>
      </c>
      <c r="C349" s="72">
        <v>29.634</v>
      </c>
      <c r="D349" s="115">
        <v>1003.525776</v>
      </c>
      <c r="E349" s="73">
        <v>1010</v>
      </c>
      <c r="F349" s="79">
        <v>93.191703943868873</v>
      </c>
      <c r="G349" s="130">
        <v>-3.1504405966573601</v>
      </c>
      <c r="H349" s="129">
        <v>-2.2000000000000002</v>
      </c>
      <c r="I349" s="60">
        <v>-2.1</v>
      </c>
      <c r="J349" s="127">
        <v>-2.5</v>
      </c>
      <c r="K349" s="60">
        <v>3.3</v>
      </c>
      <c r="L349" s="60">
        <v>3.2</v>
      </c>
      <c r="M349" s="60">
        <f>AVERAGE(L349,N349)</f>
        <v>0.35000000000000009</v>
      </c>
      <c r="N349" s="60">
        <v>-2.5</v>
      </c>
      <c r="O349" s="60">
        <v>-5.7</v>
      </c>
      <c r="P349" s="60">
        <v>-4.7</v>
      </c>
      <c r="Q349" s="60">
        <v>0.6</v>
      </c>
      <c r="R349" s="60">
        <v>3.4</v>
      </c>
      <c r="S349" s="60">
        <v>8.8000000000000007</v>
      </c>
      <c r="T349" s="60">
        <v>0</v>
      </c>
      <c r="U349" s="64">
        <v>4</v>
      </c>
      <c r="V349" s="75"/>
      <c r="W349" s="62">
        <v>5.3</v>
      </c>
      <c r="X349" s="64">
        <v>7</v>
      </c>
      <c r="Y349" s="64">
        <v>2</v>
      </c>
      <c r="Z349" s="66" t="s">
        <v>82</v>
      </c>
      <c r="AA349" s="67">
        <v>9</v>
      </c>
      <c r="AB349" s="104">
        <v>6.3000000000000007</v>
      </c>
    </row>
    <row r="350" spans="1:28" ht="14.5">
      <c r="A350" s="153">
        <f t="shared" si="5"/>
        <v>44906</v>
      </c>
      <c r="B350" s="60">
        <v>68.3</v>
      </c>
      <c r="C350" s="61">
        <v>29.614000000000001</v>
      </c>
      <c r="D350" s="115">
        <v>1002.848496</v>
      </c>
      <c r="E350" s="63">
        <v>1008</v>
      </c>
      <c r="F350" s="145">
        <v>78.112178015987581</v>
      </c>
      <c r="G350" s="146">
        <v>-6.8592952738943644</v>
      </c>
      <c r="H350" s="129">
        <v>-3.6</v>
      </c>
      <c r="I350" s="60">
        <v>-3.7</v>
      </c>
      <c r="J350" s="144">
        <v>-4.5</v>
      </c>
      <c r="K350" s="60">
        <v>-0.4</v>
      </c>
      <c r="L350" s="60">
        <v>-0.3</v>
      </c>
      <c r="M350" s="60">
        <f>AVERAGE(L350,N350)</f>
        <v>-2.35</v>
      </c>
      <c r="N350" s="60">
        <v>-4.4000000000000004</v>
      </c>
      <c r="O350" s="60">
        <v>-6.3</v>
      </c>
      <c r="P350" s="60">
        <v>-4.5</v>
      </c>
      <c r="Q350" s="60">
        <v>0.3</v>
      </c>
      <c r="R350" s="60">
        <v>3</v>
      </c>
      <c r="S350" s="127">
        <v>8.4</v>
      </c>
      <c r="T350" s="60">
        <v>0.2</v>
      </c>
      <c r="U350" s="64">
        <v>4</v>
      </c>
      <c r="V350" s="75"/>
      <c r="W350" s="60">
        <v>0</v>
      </c>
      <c r="X350" s="64">
        <v>5</v>
      </c>
      <c r="Y350" s="64">
        <v>5</v>
      </c>
      <c r="Z350" s="66" t="s">
        <v>82</v>
      </c>
      <c r="AA350" s="67">
        <v>0</v>
      </c>
      <c r="AB350" s="104">
        <v>0</v>
      </c>
    </row>
    <row r="351" spans="1:28" ht="14.5" customHeight="1">
      <c r="A351" s="153">
        <f t="shared" si="5"/>
        <v>44907</v>
      </c>
      <c r="B351" s="60">
        <v>67.599999999999994</v>
      </c>
      <c r="C351" s="61">
        <v>29.59</v>
      </c>
      <c r="D351" s="115">
        <v>1002.0357599999999</v>
      </c>
      <c r="E351" s="63">
        <v>1009</v>
      </c>
      <c r="F351" s="79">
        <v>97.873728224019274</v>
      </c>
      <c r="G351" s="130">
        <v>-1.1936279997060935</v>
      </c>
      <c r="H351" s="129">
        <v>-0.9</v>
      </c>
      <c r="I351" s="60">
        <v>-0.8</v>
      </c>
      <c r="J351" s="127">
        <v>-1</v>
      </c>
      <c r="K351" s="60">
        <v>0.3</v>
      </c>
      <c r="L351" s="60">
        <v>0.4</v>
      </c>
      <c r="M351" s="60">
        <f>AVERAGE(L351,N351)</f>
        <v>-1.6500000000000001</v>
      </c>
      <c r="N351" s="60">
        <v>-3.7</v>
      </c>
      <c r="O351" s="60">
        <v>-3.6</v>
      </c>
      <c r="P351" s="60">
        <v>-2.8</v>
      </c>
      <c r="Q351" s="60">
        <v>0.5</v>
      </c>
      <c r="R351" s="60">
        <v>2.8</v>
      </c>
      <c r="S351" s="60">
        <v>8.1</v>
      </c>
      <c r="T351" s="60">
        <v>0</v>
      </c>
      <c r="U351" s="64">
        <v>16</v>
      </c>
      <c r="V351" s="60">
        <v>0.2</v>
      </c>
      <c r="W351" s="60">
        <v>0</v>
      </c>
      <c r="X351" s="64">
        <v>5</v>
      </c>
      <c r="Y351" s="64">
        <v>8</v>
      </c>
      <c r="Z351" s="66" t="s">
        <v>93</v>
      </c>
      <c r="AA351" s="67">
        <v>0</v>
      </c>
      <c r="AB351" s="104">
        <v>0</v>
      </c>
    </row>
    <row r="352" spans="1:28" ht="14.5">
      <c r="A352" s="153">
        <f t="shared" si="5"/>
        <v>44908</v>
      </c>
      <c r="B352" s="60">
        <v>68.099999999999994</v>
      </c>
      <c r="C352" s="61">
        <v>29.58</v>
      </c>
      <c r="D352" s="115">
        <v>1001.6971199999998</v>
      </c>
      <c r="E352" s="63">
        <v>1008.5</v>
      </c>
      <c r="F352" s="79">
        <v>97.626899803140432</v>
      </c>
      <c r="G352" s="130">
        <v>-3.3224281147357426</v>
      </c>
      <c r="H352" s="129">
        <v>-3</v>
      </c>
      <c r="I352" s="60">
        <v>-2.9</v>
      </c>
      <c r="J352" s="127">
        <v>-3.1</v>
      </c>
      <c r="K352" s="60">
        <v>-1.2</v>
      </c>
      <c r="L352" s="60">
        <v>-1.2</v>
      </c>
      <c r="M352" s="60">
        <f>AVERAGE(L352,N352)</f>
        <v>-2.5</v>
      </c>
      <c r="N352" s="60">
        <v>-3.8</v>
      </c>
      <c r="O352" s="60">
        <v>-6</v>
      </c>
      <c r="P352" s="60">
        <v>-3.6</v>
      </c>
      <c r="Q352" s="60">
        <v>0.5</v>
      </c>
      <c r="R352" s="60">
        <v>2.6</v>
      </c>
      <c r="S352" s="60">
        <v>7.8</v>
      </c>
      <c r="T352" s="60">
        <v>0</v>
      </c>
      <c r="U352" s="64">
        <v>16</v>
      </c>
      <c r="V352" s="65">
        <v>0.2</v>
      </c>
      <c r="W352" s="60">
        <v>0</v>
      </c>
      <c r="X352" s="64">
        <v>6</v>
      </c>
      <c r="Y352" s="64">
        <v>8</v>
      </c>
      <c r="Z352" s="66" t="s">
        <v>82</v>
      </c>
      <c r="AA352" s="67">
        <v>0</v>
      </c>
      <c r="AB352" s="104">
        <v>0</v>
      </c>
    </row>
    <row r="353" spans="1:28" ht="14.5" customHeight="1">
      <c r="A353" s="153">
        <f t="shared" si="5"/>
        <v>44909</v>
      </c>
      <c r="B353" s="60">
        <v>67.400000000000006</v>
      </c>
      <c r="C353" s="61">
        <v>29.564</v>
      </c>
      <c r="D353" s="115">
        <v>1001.1552959999999</v>
      </c>
      <c r="E353" s="63">
        <v>1006</v>
      </c>
      <c r="F353" s="79">
        <v>97.561855563261659</v>
      </c>
      <c r="G353" s="130">
        <v>-3.8299877389512087</v>
      </c>
      <c r="H353" s="129">
        <v>-3.5</v>
      </c>
      <c r="I353" s="60">
        <v>-3.5</v>
      </c>
      <c r="J353" s="127">
        <v>-3.6</v>
      </c>
      <c r="K353" s="60"/>
      <c r="L353" s="60">
        <v>0.1</v>
      </c>
      <c r="M353" s="60">
        <f>AVERAGE(L353,N353)</f>
        <v>-2.4000000000000004</v>
      </c>
      <c r="N353" s="60">
        <v>-4.9000000000000004</v>
      </c>
      <c r="O353" s="60">
        <v>-8.4</v>
      </c>
      <c r="P353" s="60">
        <v>-5.9</v>
      </c>
      <c r="Q353" s="60">
        <v>0</v>
      </c>
      <c r="R353" s="60">
        <v>2.5</v>
      </c>
      <c r="S353" s="60">
        <v>7.5</v>
      </c>
      <c r="T353" s="60">
        <v>0</v>
      </c>
      <c r="U353" s="64">
        <v>16</v>
      </c>
      <c r="V353" s="65">
        <v>0.2</v>
      </c>
      <c r="W353" s="60">
        <v>0.3</v>
      </c>
      <c r="X353" s="64">
        <v>7</v>
      </c>
      <c r="Y353" s="64">
        <v>1</v>
      </c>
      <c r="Z353" s="66" t="s">
        <v>82</v>
      </c>
      <c r="AA353" s="67">
        <v>0</v>
      </c>
      <c r="AB353" s="104">
        <v>0</v>
      </c>
    </row>
    <row r="354" spans="1:28" ht="14.5">
      <c r="A354" s="153">
        <f t="shared" si="5"/>
        <v>44910</v>
      </c>
      <c r="B354" s="85">
        <v>66.400000000000006</v>
      </c>
      <c r="C354" s="86">
        <v>29.728000000000002</v>
      </c>
      <c r="D354" s="115">
        <v>1006.708992</v>
      </c>
      <c r="E354" s="87">
        <v>1012</v>
      </c>
      <c r="F354" s="79">
        <v>100</v>
      </c>
      <c r="G354" s="130">
        <v>-6.7</v>
      </c>
      <c r="H354" s="142">
        <v>-6.7</v>
      </c>
      <c r="I354" s="85"/>
      <c r="J354" s="132">
        <v>-6.7</v>
      </c>
      <c r="K354" s="85">
        <v>1.4</v>
      </c>
      <c r="L354" s="85">
        <v>1.4</v>
      </c>
      <c r="M354" s="60">
        <f>AVERAGE(L354,N354)</f>
        <v>-3</v>
      </c>
      <c r="N354" s="85">
        <v>-7.4</v>
      </c>
      <c r="O354" s="85">
        <v>-8.9</v>
      </c>
      <c r="P354" s="85">
        <v>-8.1</v>
      </c>
      <c r="Q354" s="85">
        <v>-1.2</v>
      </c>
      <c r="R354" s="85">
        <v>2.4</v>
      </c>
      <c r="S354" s="85">
        <v>7.4</v>
      </c>
      <c r="T354" s="85">
        <v>0</v>
      </c>
      <c r="U354" s="89">
        <v>16</v>
      </c>
      <c r="V354" s="90">
        <v>0.2</v>
      </c>
      <c r="W354" s="85">
        <v>7</v>
      </c>
      <c r="X354" s="89">
        <v>8</v>
      </c>
      <c r="Y354" s="89">
        <v>0</v>
      </c>
      <c r="Z354" s="91" t="s">
        <v>82</v>
      </c>
      <c r="AA354" s="92">
        <v>0</v>
      </c>
      <c r="AB354" s="104">
        <v>0</v>
      </c>
    </row>
    <row r="355" spans="1:28" ht="14.5" customHeight="1">
      <c r="A355" s="153">
        <f t="shared" si="5"/>
        <v>44911</v>
      </c>
      <c r="B355" s="60">
        <v>67.2</v>
      </c>
      <c r="C355" s="61">
        <v>29.925999999999998</v>
      </c>
      <c r="D355" s="115">
        <v>1013.4140639999998</v>
      </c>
      <c r="E355" s="62">
        <v>1018.2</v>
      </c>
      <c r="F355" s="79">
        <v>105.43641870461636</v>
      </c>
      <c r="G355" s="130">
        <v>-4.7004411338379777</v>
      </c>
      <c r="H355" s="60">
        <v>-5.4</v>
      </c>
      <c r="I355" s="60">
        <v>-5.3</v>
      </c>
      <c r="J355" s="127">
        <v>-5.2</v>
      </c>
      <c r="K355" s="85">
        <v>1.4</v>
      </c>
      <c r="L355" s="85">
        <v>1</v>
      </c>
      <c r="M355" s="60">
        <f>AVERAGE(L355,N355)</f>
        <v>-2.85</v>
      </c>
      <c r="N355" s="60">
        <v>-6.7</v>
      </c>
      <c r="O355" s="60">
        <v>-7.9</v>
      </c>
      <c r="P355" s="60">
        <v>-7.9</v>
      </c>
      <c r="Q355" s="60">
        <v>-2.5</v>
      </c>
      <c r="R355" s="60">
        <v>2</v>
      </c>
      <c r="S355" s="60">
        <v>7.1</v>
      </c>
      <c r="T355" s="85">
        <v>0</v>
      </c>
      <c r="U355" s="64">
        <v>16</v>
      </c>
      <c r="V355" s="65">
        <v>0.2</v>
      </c>
      <c r="W355" s="85">
        <v>4.5</v>
      </c>
      <c r="X355" s="64">
        <v>7</v>
      </c>
      <c r="Y355" s="64">
        <v>1</v>
      </c>
      <c r="Z355" s="66" t="s">
        <v>82</v>
      </c>
      <c r="AA355" s="60">
        <v>0</v>
      </c>
      <c r="AB355" s="104">
        <v>0</v>
      </c>
    </row>
    <row r="356" spans="1:28" ht="14.5">
      <c r="A356" s="153">
        <f t="shared" si="5"/>
        <v>44912</v>
      </c>
      <c r="B356" s="85">
        <v>67.900000000000006</v>
      </c>
      <c r="C356" s="86">
        <v>29.995999999999999</v>
      </c>
      <c r="D356" s="115">
        <v>1015.7845439999999</v>
      </c>
      <c r="E356" s="87">
        <v>1021</v>
      </c>
      <c r="F356" s="79">
        <v>92.05762129490445</v>
      </c>
      <c r="G356" s="130">
        <v>-0.73881278588598087</v>
      </c>
      <c r="H356" s="142">
        <v>0.4</v>
      </c>
      <c r="I356" s="85">
        <v>0.3</v>
      </c>
      <c r="J356" s="143">
        <v>0</v>
      </c>
      <c r="K356" s="60">
        <v>5.4</v>
      </c>
      <c r="L356" s="60">
        <v>5.6</v>
      </c>
      <c r="M356" s="60">
        <f>AVERAGE(L356,N356)</f>
        <v>-0.15000000000000036</v>
      </c>
      <c r="N356" s="142">
        <v>-5.9</v>
      </c>
      <c r="O356" s="85">
        <v>-7.6</v>
      </c>
      <c r="P356" s="85">
        <v>-6.9</v>
      </c>
      <c r="Q356" s="85">
        <v>-1.5</v>
      </c>
      <c r="R356" s="85">
        <v>1.7</v>
      </c>
      <c r="S356" s="92">
        <v>6.9</v>
      </c>
      <c r="T356" s="60">
        <v>0</v>
      </c>
      <c r="U356" s="119">
        <v>16</v>
      </c>
      <c r="V356" s="65">
        <v>0.2</v>
      </c>
      <c r="W356" s="60">
        <v>0.5</v>
      </c>
      <c r="X356" s="121">
        <v>8</v>
      </c>
      <c r="Y356" s="89">
        <v>5</v>
      </c>
      <c r="Z356" s="91" t="s">
        <v>82</v>
      </c>
      <c r="AA356" s="92">
        <v>0</v>
      </c>
      <c r="AB356" s="104">
        <v>0</v>
      </c>
    </row>
    <row r="357" spans="1:28" ht="14.5" customHeight="1">
      <c r="A357" s="153">
        <f t="shared" si="5"/>
        <v>44913</v>
      </c>
      <c r="B357" s="60">
        <v>67.8</v>
      </c>
      <c r="C357" s="61">
        <v>29.884</v>
      </c>
      <c r="D357" s="115">
        <v>1011.991776</v>
      </c>
      <c r="E357" s="62">
        <v>1017.8</v>
      </c>
      <c r="F357" s="79">
        <v>81.574569804158202</v>
      </c>
      <c r="G357" s="130">
        <v>-1.0153749090013924</v>
      </c>
      <c r="H357" s="85">
        <v>1.8</v>
      </c>
      <c r="I357" s="85">
        <v>1.8</v>
      </c>
      <c r="J357" s="132">
        <v>0.8</v>
      </c>
      <c r="K357" s="77">
        <v>12.9</v>
      </c>
      <c r="L357" s="77">
        <v>13.1</v>
      </c>
      <c r="M357" s="60">
        <f>AVERAGE(L357,N357)</f>
        <v>5.6</v>
      </c>
      <c r="N357" s="85">
        <v>-1.9</v>
      </c>
      <c r="O357" s="85">
        <v>-5.6</v>
      </c>
      <c r="P357" s="85">
        <v>-4.9000000000000004</v>
      </c>
      <c r="Q357" s="85">
        <v>-0.8</v>
      </c>
      <c r="R357" s="85">
        <v>1.5</v>
      </c>
      <c r="S357" s="85">
        <v>6.7</v>
      </c>
      <c r="T357" s="77">
        <v>13.1</v>
      </c>
      <c r="U357" s="108">
        <v>15</v>
      </c>
      <c r="V357" s="109">
        <v>0.1</v>
      </c>
      <c r="W357" s="77">
        <v>0</v>
      </c>
      <c r="X357" s="89">
        <v>7</v>
      </c>
      <c r="Y357" s="89">
        <v>8</v>
      </c>
      <c r="Z357" s="91" t="s">
        <v>102</v>
      </c>
      <c r="AA357" s="85">
        <v>8</v>
      </c>
      <c r="AB357" s="110">
        <v>5.6</v>
      </c>
    </row>
    <row r="358" spans="1:28" ht="14.5">
      <c r="A358" s="153">
        <f t="shared" si="5"/>
        <v>44914</v>
      </c>
      <c r="B358" s="85">
        <v>69</v>
      </c>
      <c r="C358" s="86">
        <v>29.475999999999999</v>
      </c>
      <c r="D358" s="115">
        <v>998.17526399999986</v>
      </c>
      <c r="E358" s="87">
        <v>1005</v>
      </c>
      <c r="F358" s="79">
        <v>91.629923242227036</v>
      </c>
      <c r="G358" s="133">
        <v>11.175463056463972</v>
      </c>
      <c r="H358" s="60">
        <v>12.5</v>
      </c>
      <c r="I358" s="60">
        <v>12.6</v>
      </c>
      <c r="J358" s="127">
        <v>11.8</v>
      </c>
      <c r="K358" s="115">
        <v>13.3</v>
      </c>
      <c r="L358" s="102">
        <v>13.4</v>
      </c>
      <c r="M358" s="60">
        <f>AVERAGE(L358,N358)</f>
        <v>7.4</v>
      </c>
      <c r="N358" s="60">
        <v>1.4</v>
      </c>
      <c r="O358" s="60">
        <v>-0.1</v>
      </c>
      <c r="P358" s="60">
        <v>-0.1</v>
      </c>
      <c r="Q358" s="60">
        <v>0</v>
      </c>
      <c r="R358" s="60">
        <v>1.5</v>
      </c>
      <c r="S358" s="60">
        <v>6.5</v>
      </c>
      <c r="T358" s="102">
        <v>11.9</v>
      </c>
      <c r="U358" s="64">
        <v>1</v>
      </c>
      <c r="V358" s="65"/>
      <c r="W358" s="60">
        <v>0.4</v>
      </c>
      <c r="X358" s="64">
        <v>8</v>
      </c>
      <c r="Y358" s="64">
        <v>8</v>
      </c>
      <c r="Z358" s="66" t="s">
        <v>83</v>
      </c>
      <c r="AA358" s="60">
        <v>18</v>
      </c>
      <c r="AB358" s="104">
        <v>12.600000000000001</v>
      </c>
    </row>
    <row r="359" spans="1:28" ht="14.5" customHeight="1">
      <c r="A359" s="153">
        <f t="shared" si="5"/>
        <v>44915</v>
      </c>
      <c r="B359" s="102">
        <v>70.7</v>
      </c>
      <c r="C359" s="126">
        <v>29.602</v>
      </c>
      <c r="D359" s="115">
        <v>1002.4421279999999</v>
      </c>
      <c r="E359" s="115">
        <v>1007</v>
      </c>
      <c r="F359" s="79">
        <v>94.094901200770281</v>
      </c>
      <c r="G359" s="137">
        <v>6.1154532939920072</v>
      </c>
      <c r="H359" s="115">
        <v>7</v>
      </c>
      <c r="I359" s="102">
        <v>7</v>
      </c>
      <c r="J359" s="139">
        <v>6.6</v>
      </c>
      <c r="K359" s="60">
        <v>10.7</v>
      </c>
      <c r="L359" s="60">
        <v>10.7</v>
      </c>
      <c r="M359" s="60">
        <f>AVERAGE(L359,N359)</f>
        <v>8.75</v>
      </c>
      <c r="N359" s="102">
        <v>6.8</v>
      </c>
      <c r="O359" s="102">
        <v>4.3</v>
      </c>
      <c r="P359" s="102">
        <v>4.2</v>
      </c>
      <c r="Q359" s="115">
        <v>6</v>
      </c>
      <c r="R359" s="102">
        <v>2.2999999999999998</v>
      </c>
      <c r="S359" s="115">
        <v>6.2</v>
      </c>
      <c r="T359" s="60">
        <v>0</v>
      </c>
      <c r="U359" s="74">
        <v>1</v>
      </c>
      <c r="V359" s="75"/>
      <c r="W359" s="60">
        <v>5.3</v>
      </c>
      <c r="X359" s="102">
        <v>8</v>
      </c>
      <c r="Y359" s="102">
        <v>2</v>
      </c>
      <c r="Z359" s="117" t="s">
        <v>82</v>
      </c>
      <c r="AA359" s="115">
        <v>3</v>
      </c>
      <c r="AB359" s="118">
        <v>2.1</v>
      </c>
    </row>
    <row r="360" spans="1:28" ht="14.5">
      <c r="A360" s="153">
        <f t="shared" si="5"/>
        <v>44916</v>
      </c>
      <c r="B360" s="94">
        <v>71.599999999999994</v>
      </c>
      <c r="C360" s="100">
        <v>29.565999999999999</v>
      </c>
      <c r="D360" s="115">
        <v>1001.2230239999999</v>
      </c>
      <c r="E360" s="107">
        <v>1006</v>
      </c>
      <c r="F360" s="116">
        <v>87.572889833479039</v>
      </c>
      <c r="G360" s="136">
        <v>6.5565651027855631</v>
      </c>
      <c r="H360" s="134">
        <v>8.5</v>
      </c>
      <c r="I360" s="94">
        <v>8.5</v>
      </c>
      <c r="J360" s="135">
        <v>7.6</v>
      </c>
      <c r="K360" s="60">
        <v>10.6</v>
      </c>
      <c r="L360" s="94">
        <v>10.7</v>
      </c>
      <c r="M360" s="60">
        <f>AVERAGE(L360,N360)</f>
        <v>7.8</v>
      </c>
      <c r="N360" s="94">
        <v>4.9000000000000004</v>
      </c>
      <c r="O360" s="94">
        <v>0.1</v>
      </c>
      <c r="P360" s="94">
        <v>2</v>
      </c>
      <c r="Q360" s="76">
        <v>4.5</v>
      </c>
      <c r="R360" s="94">
        <v>3.5</v>
      </c>
      <c r="S360" s="94">
        <v>6</v>
      </c>
      <c r="T360" s="94">
        <v>1</v>
      </c>
      <c r="U360" s="96">
        <v>1</v>
      </c>
      <c r="V360" s="111"/>
      <c r="W360" s="76">
        <v>1.5</v>
      </c>
      <c r="X360" s="112">
        <v>8</v>
      </c>
      <c r="Y360" s="112">
        <v>6</v>
      </c>
      <c r="Z360" s="113" t="s">
        <v>82</v>
      </c>
      <c r="AA360" s="107">
        <v>10</v>
      </c>
      <c r="AB360" s="114">
        <v>7</v>
      </c>
    </row>
    <row r="361" spans="1:28" ht="14.5" customHeight="1">
      <c r="A361" s="153">
        <f t="shared" si="5"/>
        <v>44917</v>
      </c>
      <c r="B361" s="60">
        <v>71.2</v>
      </c>
      <c r="C361" s="61">
        <v>29.475999999999999</v>
      </c>
      <c r="D361" s="115">
        <v>998.17526399999986</v>
      </c>
      <c r="E361" s="63">
        <v>1003.3</v>
      </c>
      <c r="F361" s="79">
        <v>100</v>
      </c>
      <c r="G361" s="138">
        <v>5.3</v>
      </c>
      <c r="H361" s="129">
        <v>5.3</v>
      </c>
      <c r="I361" s="60">
        <v>5.3</v>
      </c>
      <c r="J361" s="127">
        <v>5.3</v>
      </c>
      <c r="K361" s="157">
        <v>11.3</v>
      </c>
      <c r="L361" s="60">
        <v>11.4</v>
      </c>
      <c r="M361" s="60">
        <f>AVERAGE(L361,N361)</f>
        <v>7.0500000000000007</v>
      </c>
      <c r="N361" s="60">
        <v>2.7</v>
      </c>
      <c r="O361" s="60">
        <v>-1.3</v>
      </c>
      <c r="P361" s="60">
        <v>0.4</v>
      </c>
      <c r="Q361" s="60">
        <v>3.5</v>
      </c>
      <c r="R361" s="60">
        <v>4.0999999999999996</v>
      </c>
      <c r="S361" s="60">
        <v>6.2</v>
      </c>
      <c r="T361" s="60">
        <v>8.1999999999999993</v>
      </c>
      <c r="U361" s="74">
        <v>1</v>
      </c>
      <c r="V361" s="64"/>
      <c r="W361" s="62">
        <v>0</v>
      </c>
      <c r="X361" s="74">
        <v>6</v>
      </c>
      <c r="Y361" s="74">
        <v>8</v>
      </c>
      <c r="Z361" s="66" t="s">
        <v>82</v>
      </c>
      <c r="AA361" s="67">
        <v>11</v>
      </c>
      <c r="AB361" s="104">
        <v>7.7</v>
      </c>
    </row>
    <row r="362" spans="1:28" ht="14.5">
      <c r="A362" s="153">
        <f t="shared" si="5"/>
        <v>44918</v>
      </c>
      <c r="B362" s="60">
        <v>72.400000000000006</v>
      </c>
      <c r="C362" s="61">
        <v>29.303999999999998</v>
      </c>
      <c r="D362" s="115">
        <v>992.35065599999984</v>
      </c>
      <c r="E362" s="63">
        <v>998.9</v>
      </c>
      <c r="F362" s="79">
        <v>98.552923429723677</v>
      </c>
      <c r="G362" s="130">
        <v>7.3865768454183272</v>
      </c>
      <c r="H362" s="129">
        <v>7.6</v>
      </c>
      <c r="I362" s="60">
        <v>7.7</v>
      </c>
      <c r="J362" s="127">
        <v>7.5</v>
      </c>
      <c r="K362" s="60">
        <v>12.2</v>
      </c>
      <c r="L362" s="60">
        <v>12.3</v>
      </c>
      <c r="M362" s="60">
        <f>AVERAGE(L362,N362)</f>
        <v>8.8000000000000007</v>
      </c>
      <c r="N362" s="60">
        <v>5.3</v>
      </c>
      <c r="O362" s="60">
        <v>5.0999999999999996</v>
      </c>
      <c r="P362" s="60">
        <v>4.4000000000000004</v>
      </c>
      <c r="Q362" s="60">
        <v>1.4</v>
      </c>
      <c r="R362" s="60">
        <v>5.0999999999999996</v>
      </c>
      <c r="S362" s="60">
        <v>6.2</v>
      </c>
      <c r="T362" s="62">
        <v>1.5</v>
      </c>
      <c r="U362" s="74">
        <v>1</v>
      </c>
      <c r="V362" s="64"/>
      <c r="W362" s="60">
        <v>1.2</v>
      </c>
      <c r="X362" s="64">
        <v>5</v>
      </c>
      <c r="Y362" s="64">
        <v>8</v>
      </c>
      <c r="Z362" s="66" t="s">
        <v>103</v>
      </c>
      <c r="AA362" s="67">
        <v>5</v>
      </c>
      <c r="AB362" s="104">
        <v>3.5</v>
      </c>
    </row>
    <row r="363" spans="1:28" ht="14.5" customHeight="1">
      <c r="A363" s="153">
        <f t="shared" si="5"/>
        <v>44919</v>
      </c>
      <c r="B363" s="60"/>
      <c r="C363" s="61"/>
      <c r="D363" s="115"/>
      <c r="E363" s="63">
        <v>1002.4</v>
      </c>
      <c r="F363" s="79">
        <v>96.848692961888787</v>
      </c>
      <c r="G363" s="130">
        <v>5.0394418892164232</v>
      </c>
      <c r="H363" s="129">
        <v>5.5</v>
      </c>
      <c r="I363" s="60">
        <v>5.6</v>
      </c>
      <c r="J363" s="127">
        <v>5.3</v>
      </c>
      <c r="K363" s="60">
        <v>10.6</v>
      </c>
      <c r="L363" s="60">
        <v>10.7</v>
      </c>
      <c r="M363" s="60">
        <f>AVERAGE(L363,N363)</f>
        <v>8.0500000000000007</v>
      </c>
      <c r="N363" s="60">
        <v>5.4</v>
      </c>
      <c r="O363" s="144">
        <v>1.2</v>
      </c>
      <c r="P363" s="60">
        <v>1.8</v>
      </c>
      <c r="Q363" s="60">
        <v>5</v>
      </c>
      <c r="R363" s="60">
        <v>5.7</v>
      </c>
      <c r="S363" s="60">
        <v>6.4</v>
      </c>
      <c r="T363" s="62">
        <v>0.1</v>
      </c>
      <c r="U363" s="74">
        <v>1</v>
      </c>
      <c r="V363" s="64"/>
      <c r="W363" s="60">
        <v>0</v>
      </c>
      <c r="X363" s="64">
        <v>8</v>
      </c>
      <c r="Y363" s="64">
        <v>3</v>
      </c>
      <c r="Z363" s="66" t="s">
        <v>82</v>
      </c>
      <c r="AA363" s="67">
        <v>8</v>
      </c>
      <c r="AB363" s="104">
        <v>5.6</v>
      </c>
    </row>
    <row r="364" spans="1:28" ht="14.5">
      <c r="A364" s="153">
        <f t="shared" si="5"/>
        <v>44920</v>
      </c>
      <c r="B364" s="60"/>
      <c r="C364" s="61"/>
      <c r="D364" s="115"/>
      <c r="E364" s="63">
        <v>1006.6</v>
      </c>
      <c r="F364" s="79">
        <v>89.668883155471008</v>
      </c>
      <c r="G364" s="130">
        <v>8.6779120988467824</v>
      </c>
      <c r="H364" s="129">
        <v>10.3</v>
      </c>
      <c r="I364" s="60">
        <v>10.3</v>
      </c>
      <c r="J364" s="127">
        <v>9.5</v>
      </c>
      <c r="K364" s="60">
        <v>11.3</v>
      </c>
      <c r="L364" s="60">
        <v>11.4</v>
      </c>
      <c r="M364" s="60">
        <f>AVERAGE(L364,N364)</f>
        <v>8.35</v>
      </c>
      <c r="N364" s="60">
        <v>5.3</v>
      </c>
      <c r="O364" s="60">
        <v>2.2999999999999998</v>
      </c>
      <c r="P364" s="60">
        <v>2.2000000000000002</v>
      </c>
      <c r="Q364" s="60">
        <v>6.6</v>
      </c>
      <c r="R364" s="60">
        <v>5.8</v>
      </c>
      <c r="S364" s="60">
        <v>6.5</v>
      </c>
      <c r="T364" s="60">
        <v>6.7</v>
      </c>
      <c r="U364" s="74">
        <v>1</v>
      </c>
      <c r="V364" s="64"/>
      <c r="W364" s="62">
        <v>0</v>
      </c>
      <c r="X364" s="64">
        <v>8</v>
      </c>
      <c r="Y364" s="64">
        <v>7</v>
      </c>
      <c r="Z364" s="66" t="s">
        <v>88</v>
      </c>
      <c r="AA364" s="67">
        <v>11</v>
      </c>
      <c r="AB364" s="104">
        <v>7.7</v>
      </c>
    </row>
    <row r="365" spans="1:28" ht="14.5" customHeight="1">
      <c r="A365" s="153">
        <f t="shared" si="5"/>
        <v>44921</v>
      </c>
      <c r="B365" s="60">
        <v>68.8</v>
      </c>
      <c r="C365" s="61">
        <v>29.835999999999999</v>
      </c>
      <c r="D365" s="115">
        <v>1010.3663039999999</v>
      </c>
      <c r="E365" s="62">
        <v>1015.8</v>
      </c>
      <c r="F365" s="79">
        <v>96.399431136907438</v>
      </c>
      <c r="G365" s="130">
        <v>1.9853230988795909</v>
      </c>
      <c r="H365" s="129">
        <v>2.5</v>
      </c>
      <c r="I365" s="60">
        <v>2.7</v>
      </c>
      <c r="J365" s="127">
        <v>2.2999999999999998</v>
      </c>
      <c r="K365" s="60">
        <v>7.8</v>
      </c>
      <c r="L365" s="60">
        <v>7.8</v>
      </c>
      <c r="M365" s="60">
        <f>AVERAGE(L365,N365)</f>
        <v>5</v>
      </c>
      <c r="N365" s="60">
        <v>2.2000000000000002</v>
      </c>
      <c r="O365" s="144">
        <v>-1.1000000000000001</v>
      </c>
      <c r="P365" s="60">
        <v>0</v>
      </c>
      <c r="Q365" s="60">
        <v>4.5</v>
      </c>
      <c r="R365" s="60">
        <v>6.3</v>
      </c>
      <c r="S365" s="60">
        <v>6.8</v>
      </c>
      <c r="T365" s="60">
        <v>0.1</v>
      </c>
      <c r="U365" s="74">
        <v>1</v>
      </c>
      <c r="V365" s="64"/>
      <c r="W365" s="62">
        <v>6</v>
      </c>
      <c r="X365" s="64">
        <v>8</v>
      </c>
      <c r="Y365" s="64">
        <v>0</v>
      </c>
      <c r="Z365" s="66" t="s">
        <v>82</v>
      </c>
      <c r="AA365" s="67">
        <v>13</v>
      </c>
      <c r="AB365" s="104">
        <v>9.1</v>
      </c>
    </row>
    <row r="366" spans="1:28" ht="14.5">
      <c r="A366" s="153">
        <f t="shared" si="5"/>
        <v>44922</v>
      </c>
      <c r="B366" s="60"/>
      <c r="C366" s="61"/>
      <c r="D366" s="115"/>
      <c r="E366" s="63">
        <v>1015</v>
      </c>
      <c r="F366" s="79">
        <v>89.13664270356351</v>
      </c>
      <c r="G366" s="130">
        <v>4.0511765385155831</v>
      </c>
      <c r="H366" s="140">
        <v>5.7</v>
      </c>
      <c r="I366" s="127">
        <v>5.8</v>
      </c>
      <c r="J366" s="127">
        <v>5</v>
      </c>
      <c r="K366" s="60">
        <v>10.8</v>
      </c>
      <c r="L366" s="60">
        <v>11.1</v>
      </c>
      <c r="M366" s="60">
        <f>AVERAGE(L366,N366)</f>
        <v>6.75</v>
      </c>
      <c r="N366" s="60">
        <v>2.4</v>
      </c>
      <c r="O366" s="60">
        <v>-1.1000000000000001</v>
      </c>
      <c r="P366" s="60">
        <v>-0.1</v>
      </c>
      <c r="Q366" s="60">
        <v>2.7</v>
      </c>
      <c r="R366" s="60">
        <v>5</v>
      </c>
      <c r="S366" s="60">
        <v>6.9</v>
      </c>
      <c r="T366" s="60">
        <v>4.4000000000000004</v>
      </c>
      <c r="U366" s="74">
        <v>1</v>
      </c>
      <c r="V366" s="64"/>
      <c r="W366" s="62">
        <v>0</v>
      </c>
      <c r="X366" s="64">
        <v>8</v>
      </c>
      <c r="Y366" s="64">
        <v>7</v>
      </c>
      <c r="Z366" s="66" t="s">
        <v>82</v>
      </c>
      <c r="AA366" s="67">
        <v>12</v>
      </c>
      <c r="AB366" s="104">
        <v>8.4</v>
      </c>
    </row>
    <row r="367" spans="1:28" ht="14.5" customHeight="1">
      <c r="A367" s="153">
        <f t="shared" si="5"/>
        <v>44923</v>
      </c>
      <c r="B367" s="60">
        <v>67.900000000000006</v>
      </c>
      <c r="C367" s="61">
        <v>29.462</v>
      </c>
      <c r="D367" s="115">
        <v>997.70116799999994</v>
      </c>
      <c r="E367" s="63">
        <v>1003.7</v>
      </c>
      <c r="F367" s="79">
        <v>92.141759197840358</v>
      </c>
      <c r="G367" s="130">
        <v>8.7835137530714764</v>
      </c>
      <c r="H367" s="129">
        <v>10</v>
      </c>
      <c r="I367" s="60">
        <v>10</v>
      </c>
      <c r="J367" s="127">
        <v>9.4</v>
      </c>
      <c r="K367" s="60">
        <v>12.6</v>
      </c>
      <c r="L367" s="127">
        <v>12.7</v>
      </c>
      <c r="M367" s="60">
        <f>AVERAGE(L367,N367)</f>
        <v>9.1999999999999993</v>
      </c>
      <c r="N367" s="60">
        <v>5.7</v>
      </c>
      <c r="O367" s="144">
        <v>4.2</v>
      </c>
      <c r="P367" s="60">
        <v>3.6</v>
      </c>
      <c r="Q367" s="60">
        <v>7.1</v>
      </c>
      <c r="R367" s="60">
        <v>5.8</v>
      </c>
      <c r="S367" s="60">
        <v>7</v>
      </c>
      <c r="T367" s="60">
        <v>3.8</v>
      </c>
      <c r="U367" s="74">
        <v>1</v>
      </c>
      <c r="V367" s="64"/>
      <c r="W367" s="62">
        <v>0</v>
      </c>
      <c r="X367" s="64">
        <v>7</v>
      </c>
      <c r="Y367" s="64">
        <v>8</v>
      </c>
      <c r="Z367" s="66" t="s">
        <v>82</v>
      </c>
      <c r="AA367" s="67">
        <v>16</v>
      </c>
      <c r="AB367" s="104">
        <v>11.2</v>
      </c>
    </row>
    <row r="368" spans="1:28" ht="14.5">
      <c r="A368" s="153">
        <f t="shared" si="5"/>
        <v>44924</v>
      </c>
      <c r="B368" s="60">
        <v>66.2</v>
      </c>
      <c r="C368" s="61">
        <v>29.372</v>
      </c>
      <c r="D368" s="115">
        <v>994.6534079999999</v>
      </c>
      <c r="E368" s="63">
        <v>999.7</v>
      </c>
      <c r="F368" s="79">
        <v>81.275209506767794</v>
      </c>
      <c r="G368" s="130">
        <v>4.3052343487441131</v>
      </c>
      <c r="H368" s="140">
        <v>7.3</v>
      </c>
      <c r="I368" s="127">
        <v>7.4</v>
      </c>
      <c r="J368" s="127">
        <v>6</v>
      </c>
      <c r="K368" s="60">
        <v>9.1</v>
      </c>
      <c r="L368" s="60">
        <v>9.1999999999999993</v>
      </c>
      <c r="M368" s="60">
        <f>AVERAGE(L368,N368)</f>
        <v>8.1</v>
      </c>
      <c r="N368" s="127">
        <v>7</v>
      </c>
      <c r="O368" s="60">
        <v>3.5</v>
      </c>
      <c r="P368" s="60">
        <v>4.4000000000000004</v>
      </c>
      <c r="Q368" s="60">
        <v>5.9</v>
      </c>
      <c r="R368" s="60">
        <v>6.5</v>
      </c>
      <c r="S368" s="60">
        <v>7</v>
      </c>
      <c r="T368" s="60">
        <v>1.2</v>
      </c>
      <c r="U368" s="74">
        <v>1</v>
      </c>
      <c r="V368" s="64"/>
      <c r="W368" s="62">
        <v>3.5</v>
      </c>
      <c r="X368" s="64">
        <v>8</v>
      </c>
      <c r="Y368" s="64">
        <v>6</v>
      </c>
      <c r="Z368" s="66" t="s">
        <v>104</v>
      </c>
      <c r="AA368" s="67">
        <v>17</v>
      </c>
      <c r="AB368" s="104">
        <v>11.9</v>
      </c>
    </row>
    <row r="369" spans="1:28" ht="14.5" customHeight="1">
      <c r="A369" s="153">
        <f t="shared" si="5"/>
        <v>44925</v>
      </c>
      <c r="B369" s="60"/>
      <c r="C369" s="61"/>
      <c r="D369" s="115"/>
      <c r="E369" s="63">
        <v>990.3</v>
      </c>
      <c r="F369" s="79">
        <v>90.381963129370575</v>
      </c>
      <c r="G369" s="130">
        <v>7.2138984290562531</v>
      </c>
      <c r="H369" s="129">
        <v>8.6999999999999993</v>
      </c>
      <c r="I369" s="60">
        <v>8.6999999999999993</v>
      </c>
      <c r="J369" s="127">
        <v>8</v>
      </c>
      <c r="K369" s="60">
        <v>13.3</v>
      </c>
      <c r="L369" s="60">
        <v>13.4</v>
      </c>
      <c r="M369" s="60">
        <f>AVERAGE(L369,N369)</f>
        <v>8.9499999999999993</v>
      </c>
      <c r="N369" s="60">
        <v>4.5</v>
      </c>
      <c r="O369" s="60">
        <v>1.4</v>
      </c>
      <c r="P369" s="60">
        <v>1.9</v>
      </c>
      <c r="Q369" s="60">
        <v>5.5</v>
      </c>
      <c r="R369" s="60">
        <v>5.9</v>
      </c>
      <c r="S369" s="60">
        <v>7.1</v>
      </c>
      <c r="T369" s="60">
        <v>4.4000000000000004</v>
      </c>
      <c r="U369" s="74">
        <v>1</v>
      </c>
      <c r="V369" s="64"/>
      <c r="W369" s="62">
        <v>0</v>
      </c>
      <c r="X369" s="64">
        <v>7</v>
      </c>
      <c r="Y369" s="64">
        <v>8</v>
      </c>
      <c r="Z369" s="66" t="s">
        <v>82</v>
      </c>
      <c r="AA369" s="67">
        <v>18</v>
      </c>
      <c r="AB369" s="104">
        <v>12.600000000000001</v>
      </c>
    </row>
    <row r="370" spans="1:28" ht="14.5">
      <c r="A370" s="153">
        <f t="shared" si="5"/>
        <v>44926</v>
      </c>
      <c r="B370" s="60">
        <v>67</v>
      </c>
      <c r="C370" s="61">
        <v>29.292000000000002</v>
      </c>
      <c r="D370" s="115">
        <v>991.94428800000003</v>
      </c>
      <c r="E370" s="63">
        <v>998.8</v>
      </c>
      <c r="F370" s="79">
        <v>94.002759157963567</v>
      </c>
      <c r="G370" s="130">
        <v>11.56144173700825</v>
      </c>
      <c r="H370" s="129">
        <v>12.5</v>
      </c>
      <c r="I370" s="60">
        <v>12.6</v>
      </c>
      <c r="J370" s="127">
        <v>12</v>
      </c>
      <c r="K370" s="60">
        <v>13</v>
      </c>
      <c r="L370" s="60">
        <v>13.2</v>
      </c>
      <c r="M370" s="60">
        <f>AVERAGE(L370,N370)</f>
        <v>10.8</v>
      </c>
      <c r="N370" s="60">
        <v>8.4</v>
      </c>
      <c r="O370" s="60">
        <v>6</v>
      </c>
      <c r="P370" s="60">
        <v>6.4</v>
      </c>
      <c r="Q370" s="60">
        <v>8.1</v>
      </c>
      <c r="R370" s="60">
        <v>6.6</v>
      </c>
      <c r="S370" s="60">
        <v>7.1</v>
      </c>
      <c r="T370" s="60">
        <v>8.4</v>
      </c>
      <c r="U370" s="74">
        <v>1</v>
      </c>
      <c r="V370" s="64"/>
      <c r="W370" s="62">
        <v>0</v>
      </c>
      <c r="X370" s="64">
        <v>6</v>
      </c>
      <c r="Y370" s="64">
        <v>8</v>
      </c>
      <c r="Z370" s="66" t="s">
        <v>83</v>
      </c>
      <c r="AA370" s="67">
        <v>19</v>
      </c>
      <c r="AB370" s="104">
        <v>13.3</v>
      </c>
    </row>
    <row r="372" spans="1:28">
      <c r="A372" s="154"/>
      <c r="B372" s="154"/>
      <c r="C372" s="154"/>
      <c r="D372" s="154"/>
      <c r="E372" s="154"/>
      <c r="F372" s="154"/>
      <c r="G372" s="154"/>
      <c r="H372" s="154"/>
      <c r="I372" s="154"/>
      <c r="J372" s="154"/>
      <c r="K372" s="154" t="s">
        <v>105</v>
      </c>
      <c r="L372" s="154" t="s">
        <v>105</v>
      </c>
      <c r="M372" s="180" t="s">
        <v>106</v>
      </c>
      <c r="N372" s="154" t="s">
        <v>107</v>
      </c>
      <c r="O372" s="154" t="s">
        <v>107</v>
      </c>
      <c r="P372" s="154" t="s">
        <v>107</v>
      </c>
      <c r="Q372" s="154"/>
      <c r="R372" s="154" t="s">
        <v>108</v>
      </c>
      <c r="S372" s="154" t="s">
        <v>108</v>
      </c>
      <c r="T372" s="154" t="s">
        <v>109</v>
      </c>
      <c r="U372" s="154"/>
      <c r="V372" s="154"/>
      <c r="W372" s="154" t="s">
        <v>110</v>
      </c>
      <c r="X372" s="154"/>
      <c r="Y372" s="154"/>
      <c r="Z372" s="154"/>
      <c r="AA372" s="154" t="s">
        <v>111</v>
      </c>
      <c r="AB372" s="154" t="s">
        <v>111</v>
      </c>
    </row>
    <row r="373" spans="1:28">
      <c r="A373" s="154"/>
      <c r="B373" s="154"/>
      <c r="C373" s="154"/>
      <c r="D373" s="154"/>
      <c r="E373" s="154"/>
      <c r="F373" s="154"/>
      <c r="G373" s="154"/>
      <c r="H373" s="154"/>
      <c r="I373" s="154"/>
      <c r="J373" s="154"/>
      <c r="K373" s="155">
        <f>AVERAGE(K6:K370)</f>
        <v>15.609219858156029</v>
      </c>
      <c r="L373" s="155">
        <f>AVERAGE(L6:L370)</f>
        <v>16.528453038674037</v>
      </c>
      <c r="M373" s="180" t="s">
        <v>119</v>
      </c>
      <c r="N373" s="155">
        <f>AVERAGE(N6:N370)</f>
        <v>7.7266483516483495</v>
      </c>
      <c r="O373" s="155">
        <f>AVERAGE(O6:O370)</f>
        <v>4.7476712328767121</v>
      </c>
      <c r="P373" s="155">
        <f>AVERAGE(P6:P370)</f>
        <v>6.7460273972602769</v>
      </c>
      <c r="Q373" s="154"/>
      <c r="R373" s="154" t="s">
        <v>80</v>
      </c>
      <c r="S373" s="154" t="s">
        <v>112</v>
      </c>
      <c r="T373" s="156">
        <f>SUM(T6:T370)</f>
        <v>551.68999999999971</v>
      </c>
      <c r="U373" s="154"/>
      <c r="V373" s="154"/>
      <c r="W373" s="156">
        <f>SUM(W6:W370)</f>
        <v>1884.5099999999991</v>
      </c>
      <c r="X373" s="154"/>
      <c r="Y373" s="154"/>
      <c r="Z373" s="154"/>
      <c r="AA373" s="154" t="s">
        <v>113</v>
      </c>
      <c r="AB373" s="154" t="s">
        <v>113</v>
      </c>
    </row>
    <row r="374" spans="1:28">
      <c r="A374" s="154"/>
      <c r="B374" s="154"/>
      <c r="C374" s="154"/>
      <c r="D374" s="154"/>
      <c r="E374" s="154"/>
      <c r="F374" s="154"/>
      <c r="G374" s="154"/>
      <c r="H374" s="154"/>
      <c r="I374" s="154"/>
      <c r="J374" s="154"/>
      <c r="K374" s="154" t="s">
        <v>114</v>
      </c>
      <c r="L374" s="154" t="s">
        <v>114</v>
      </c>
      <c r="M374" s="181">
        <f>AVERAGE(M6:M370)</f>
        <v>12.12437673130195</v>
      </c>
      <c r="N374" t="s">
        <v>115</v>
      </c>
      <c r="O374" t="s">
        <v>115</v>
      </c>
      <c r="P374" t="s">
        <v>115</v>
      </c>
      <c r="Q374" s="154"/>
      <c r="R374" s="155">
        <f>AVERAGE(R6:R370)</f>
        <v>12.51342465753425</v>
      </c>
      <c r="S374" s="155">
        <f>AVERAGE(S6:S370)</f>
        <v>12.492857142857138</v>
      </c>
      <c r="T374" s="154" t="s">
        <v>116</v>
      </c>
      <c r="U374" s="154"/>
      <c r="V374" s="154"/>
      <c r="W374" s="154" t="s">
        <v>117</v>
      </c>
      <c r="X374" s="154"/>
      <c r="Y374" s="154"/>
      <c r="Z374" s="154"/>
      <c r="AA374" s="156">
        <f>AVERAGE(AA6:AA370)</f>
        <v>8.631506849315068</v>
      </c>
      <c r="AB374" s="156">
        <f>AVERAGE(AB6:AB370)</f>
        <v>6.0420547945205465</v>
      </c>
    </row>
    <row r="375" spans="1:28">
      <c r="A375" s="154"/>
      <c r="B375" s="154"/>
      <c r="C375" s="154"/>
      <c r="D375" s="154"/>
      <c r="E375" s="154"/>
      <c r="F375" s="154"/>
      <c r="G375" s="154"/>
      <c r="H375" s="154"/>
      <c r="I375" s="154"/>
      <c r="J375" s="154"/>
      <c r="K375" s="155">
        <f>MAX(K6:K370)</f>
        <v>38</v>
      </c>
      <c r="L375" s="155">
        <f>MAX(L6:L370)</f>
        <v>38.1</v>
      </c>
      <c r="M375" s="180"/>
      <c r="N375" s="155">
        <f>MIN(N6:N370)</f>
        <v>-7.4</v>
      </c>
      <c r="O375" s="155">
        <f>MIN(O6:O370)</f>
        <v>-8.9</v>
      </c>
      <c r="P375" s="155">
        <f>MIN(P6:P370)</f>
        <v>-8.1</v>
      </c>
      <c r="Q375" s="154"/>
      <c r="R375" s="154"/>
      <c r="S375" s="154"/>
      <c r="T375" s="156">
        <f>MAX(T6:T370)</f>
        <v>20.6</v>
      </c>
      <c r="U375" s="154"/>
      <c r="V375" s="154"/>
      <c r="W375" s="156">
        <f>AVERAGE(W6:W370)</f>
        <v>5.1772252747252718</v>
      </c>
      <c r="X375" s="154"/>
      <c r="Y375" s="154"/>
      <c r="Z375" s="154"/>
      <c r="AA375" s="154"/>
      <c r="AB375" s="154"/>
    </row>
    <row r="376" spans="1:28">
      <c r="A376" s="154"/>
      <c r="B376" s="154"/>
      <c r="C376" s="154"/>
      <c r="D376" s="154"/>
      <c r="E376" s="154"/>
      <c r="F376" s="154"/>
      <c r="G376" s="154"/>
      <c r="H376" s="154"/>
      <c r="I376" s="154"/>
      <c r="J376" s="154"/>
      <c r="K376" t="s">
        <v>118</v>
      </c>
      <c r="L376" t="s">
        <v>118</v>
      </c>
      <c r="M376" s="180"/>
      <c r="N376" s="154"/>
      <c r="O376" s="154"/>
      <c r="P376" s="154"/>
      <c r="Q376" s="154"/>
      <c r="R376" s="154"/>
      <c r="S376" s="154"/>
      <c r="T376" s="154"/>
      <c r="U376" s="154"/>
      <c r="V376" s="154"/>
      <c r="W376" s="154"/>
      <c r="X376" s="154"/>
      <c r="Y376" s="154"/>
      <c r="Z376" s="154"/>
      <c r="AA376" s="154"/>
      <c r="AB376" s="154"/>
    </row>
    <row r="377" spans="1:28">
      <c r="A377" s="154"/>
      <c r="B377" s="154"/>
      <c r="C377" s="154"/>
      <c r="D377" s="154"/>
      <c r="E377" s="154"/>
      <c r="F377" s="154"/>
      <c r="G377" s="154"/>
      <c r="H377" s="154"/>
      <c r="I377" s="154"/>
      <c r="J377" s="154"/>
      <c r="K377" s="155">
        <f>MIN(K6:K370)</f>
        <v>-1.2</v>
      </c>
      <c r="L377" s="155">
        <f>MIN(L6:L370)</f>
        <v>-1.2</v>
      </c>
      <c r="M377" s="180"/>
      <c r="N377" s="154"/>
      <c r="O377" s="154"/>
      <c r="P377" s="154"/>
      <c r="Q377" s="154"/>
      <c r="R377" s="154"/>
      <c r="S377" s="154"/>
      <c r="T377" s="154"/>
      <c r="U377" s="154"/>
      <c r="V377" s="154"/>
      <c r="W377" s="154"/>
      <c r="X377" s="154"/>
      <c r="Y377" s="154"/>
      <c r="Z377" s="154"/>
      <c r="AA377" s="154"/>
      <c r="AB377" s="154"/>
    </row>
    <row r="378" spans="1:28">
      <c r="A378" s="154"/>
      <c r="B378" s="154"/>
      <c r="C378" s="154"/>
      <c r="D378" s="154"/>
      <c r="E378" s="154"/>
      <c r="F378" s="154"/>
      <c r="G378" s="154"/>
      <c r="H378" s="154"/>
      <c r="I378" s="154"/>
      <c r="J378" s="154"/>
      <c r="K378" s="154"/>
      <c r="L378" s="154"/>
      <c r="M378" s="180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  <c r="Z378" s="154"/>
      <c r="AA378" s="154"/>
      <c r="AB378" s="154"/>
    </row>
  </sheetData>
  <mergeCells count="14">
    <mergeCell ref="B3:B5"/>
    <mergeCell ref="C3:C5"/>
    <mergeCell ref="D3:D5"/>
    <mergeCell ref="E3:E5"/>
    <mergeCell ref="F3:F5"/>
    <mergeCell ref="Z3:Z5"/>
    <mergeCell ref="AA3:AA5"/>
    <mergeCell ref="AB3:AB5"/>
    <mergeCell ref="T3:T5"/>
    <mergeCell ref="U3:U5"/>
    <mergeCell ref="V3:V5"/>
    <mergeCell ref="W3:W5"/>
    <mergeCell ref="X3:X5"/>
    <mergeCell ref="Y3:Y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A2457D43772345939313779DB68FE4" ma:contentTypeVersion="17" ma:contentTypeDescription="Create a new document." ma:contentTypeScope="" ma:versionID="7bc3daaaab1dcefe802b6523d2a8b73a">
  <xsd:schema xmlns:xsd="http://www.w3.org/2001/XMLSchema" xmlns:xs="http://www.w3.org/2001/XMLSchema" xmlns:p="http://schemas.microsoft.com/office/2006/metadata/properties" xmlns:ns3="5911c963-f2a7-4d5e-9949-45e9d85911c3" xmlns:ns4="bc24ee80-ef0c-4da5-a7aa-81b0d4b67b3d" targetNamespace="http://schemas.microsoft.com/office/2006/metadata/properties" ma:root="true" ma:fieldsID="ca0e37bfa1eacf994e9fa251e3bf712e" ns3:_="" ns4:_="">
    <xsd:import namespace="5911c963-f2a7-4d5e-9949-45e9d85911c3"/>
    <xsd:import namespace="bc24ee80-ef0c-4da5-a7aa-81b0d4b67b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1c963-f2a7-4d5e-9949-45e9d8591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4ee80-ef0c-4da5-a7aa-81b0d4b67b3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11c963-f2a7-4d5e-9949-45e9d85911c3" xsi:nil="true"/>
  </documentManagement>
</p:properties>
</file>

<file path=customXml/itemProps1.xml><?xml version="1.0" encoding="utf-8"?>
<ds:datastoreItem xmlns:ds="http://schemas.openxmlformats.org/officeDocument/2006/customXml" ds:itemID="{208AA5DA-332C-4525-B66C-308173616D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5BCC54-FC62-4EC5-91CA-DEF631E08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11c963-f2a7-4d5e-9949-45e9d85911c3"/>
    <ds:schemaRef ds:uri="bc24ee80-ef0c-4da5-a7aa-81b0d4b67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3A0347-169C-46D5-A872-BC95CE30F3C1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c24ee80-ef0c-4da5-a7aa-81b0d4b67b3d"/>
    <ds:schemaRef ds:uri="5911c963-f2a7-4d5e-9949-45e9d85911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Daily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rms</dc:creator>
  <cp:keywords/>
  <dc:description/>
  <cp:lastModifiedBy>Charlie Knight</cp:lastModifiedBy>
  <cp:revision/>
  <dcterms:created xsi:type="dcterms:W3CDTF">2002-01-24T13:32:30Z</dcterms:created>
  <dcterms:modified xsi:type="dcterms:W3CDTF">2024-03-07T08:08:48Z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0x01010072A2457D43772345939313779DB68FE4</vt:lpwstr>
  </property>
</Properties>
</file>